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67\งานวิเคราะห์\งานแผน\งานติดตามแผนฯ\"/>
    </mc:Choice>
  </mc:AlternateContent>
  <xr:revisionPtr revIDLastSave="0" documentId="13_ncr:1_{B76CB662-0914-4797-AA25-E465D6B0BE92}" xr6:coauthVersionLast="47" xr6:coauthVersionMax="47" xr10:uidLastSave="{00000000-0000-0000-0000-000000000000}"/>
  <bookViews>
    <workbookView xWindow="-120" yWindow="-120" windowWidth="24240" windowHeight="13140" tabRatio="917" activeTab="4" xr2:uid="{00000000-000D-0000-FFFF-FFFF00000000}"/>
  </bookViews>
  <sheets>
    <sheet name="สรุปจำนวนโครงการในแผน" sheetId="7" r:id="rId1"/>
    <sheet name="สรุปการติดตามผลการดำเนินงาน" sheetId="8" r:id="rId2"/>
    <sheet name="ยุทธศาสตร์ด้านโครงสร้างพื้นฐาน" sheetId="1" r:id="rId3"/>
    <sheet name="ด้านเศรษฐกิจ" sheetId="3" r:id="rId4"/>
    <sheet name="ด้านคุณภาพชิวิต" sheetId="4" r:id="rId5"/>
    <sheet name="ด้านสิ่งแวดล้อม" sheetId="5" r:id="rId6"/>
    <sheet name="บริหารบ้านเมืองที่ดี" sheetId="6" r:id="rId7"/>
    <sheet name="โครงสร้างพื้นฐาน (เงินสะสม)" sheetId="10" r:id="rId8"/>
    <sheet name="เงินสะสมแผนงานบริหารงานทั่วไป" sheetId="11" r:id="rId9"/>
    <sheet name="เงินอุดหนุนเฉพาะกิจ 66 จ่าย 67" sheetId="2" r:id="rId10"/>
    <sheet name="เงินอุดหนุนเฉพาะกิจ 2567" sheetId="9" r:id="rId11"/>
  </sheets>
  <definedNames>
    <definedName name="_xlnm.Print_Area" localSheetId="2">ยุทธศาสตร์ด้านโครงสร้างพื้นฐาน!$A$1:$P$15</definedName>
    <definedName name="_xlnm.Print_Titles" localSheetId="7">'โครงสร้างพื้นฐาน (เงินสะสม)'!$1:$9</definedName>
    <definedName name="_xlnm.Print_Titles" localSheetId="9">'เงินอุดหนุนเฉพาะกิจ 66 จ่าย 67'!$1:$5</definedName>
    <definedName name="_xlnm.Print_Titles" localSheetId="4">ด้านคุณภาพชิวิต!$1:$8</definedName>
    <definedName name="_xlnm.Print_Titles" localSheetId="3">ด้านเศรษฐกิจ!$1:$8</definedName>
    <definedName name="_xlnm.Print_Titles" localSheetId="5">ด้านสิ่งแวดล้อม!$1:$8</definedName>
    <definedName name="_xlnm.Print_Titles" localSheetId="6">บริหารบ้านเมืองที่ดี!$1:$7</definedName>
    <definedName name="_xlnm.Print_Titles" localSheetId="2">ยุทธศาสตร์ด้านโครงสร้างพื้นฐาน!$1:$8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7" l="1"/>
  <c r="N9" i="7"/>
  <c r="N8" i="7"/>
  <c r="L9" i="7"/>
  <c r="N11" i="7"/>
  <c r="J9" i="7"/>
  <c r="J8" i="7"/>
  <c r="C11" i="8"/>
  <c r="C10" i="8"/>
  <c r="C9" i="8"/>
  <c r="C8" i="8"/>
  <c r="D7" i="8"/>
  <c r="E6" i="1"/>
  <c r="H8" i="7" l="1"/>
  <c r="L8" i="7"/>
  <c r="J6" i="10"/>
  <c r="J6" i="1"/>
  <c r="C8" i="7" s="1"/>
  <c r="K6" i="10" l="1"/>
  <c r="K6" i="1"/>
  <c r="J11" i="7"/>
  <c r="K6" i="5"/>
  <c r="E6" i="5"/>
  <c r="K6" i="3"/>
  <c r="G8" i="7" l="1"/>
  <c r="G12" i="7"/>
  <c r="N12" i="7" s="1"/>
  <c r="G10" i="7"/>
  <c r="N10" i="7" s="1"/>
  <c r="E5" i="6"/>
  <c r="F11" i="8" s="1"/>
  <c r="J5" i="6"/>
  <c r="D11" i="8" s="1"/>
  <c r="J12" i="7"/>
  <c r="G11" i="7"/>
  <c r="G9" i="7"/>
  <c r="J6" i="5"/>
  <c r="J6" i="4"/>
  <c r="D9" i="8" s="1"/>
  <c r="M9" i="8" s="1"/>
  <c r="E6" i="4"/>
  <c r="J6" i="3"/>
  <c r="E6" i="3"/>
  <c r="E6" i="10"/>
  <c r="B4" i="4"/>
  <c r="P10" i="7"/>
  <c r="P11" i="7"/>
  <c r="D8" i="8" l="1"/>
  <c r="M8" i="8" s="1"/>
  <c r="C9" i="7"/>
  <c r="C7" i="8"/>
  <c r="F7" i="8" s="1"/>
  <c r="G7" i="8" s="1"/>
  <c r="B4" i="3"/>
  <c r="F8" i="8" l="1"/>
  <c r="B4" i="5"/>
  <c r="K6" i="11"/>
  <c r="L11" i="8" s="1"/>
  <c r="M11" i="8" s="1"/>
  <c r="J6" i="11"/>
  <c r="E6" i="11"/>
  <c r="H3" i="9"/>
  <c r="G3" i="9"/>
  <c r="B4" i="6"/>
  <c r="Q13" i="7" l="1"/>
  <c r="M13" i="7"/>
  <c r="K13" i="7"/>
  <c r="O13" i="7"/>
  <c r="I13" i="7"/>
  <c r="L10" i="7"/>
  <c r="L11" i="7"/>
  <c r="L12" i="7"/>
  <c r="P9" i="7"/>
  <c r="P12" i="7"/>
  <c r="J10" i="7"/>
  <c r="L7" i="8" l="1"/>
  <c r="M7" i="8" s="1"/>
  <c r="E11" i="7"/>
  <c r="H3" i="2"/>
  <c r="G3" i="2"/>
  <c r="K5" i="6"/>
  <c r="E12" i="7" s="1"/>
  <c r="D10" i="8"/>
  <c r="K6" i="4"/>
  <c r="E10" i="7" s="1"/>
  <c r="C10" i="7"/>
  <c r="J8" i="8"/>
  <c r="H8" i="8" s="1"/>
  <c r="C11" i="7" l="1"/>
  <c r="M10" i="8"/>
  <c r="C12" i="7"/>
  <c r="F12" i="7" s="1"/>
  <c r="E8" i="7"/>
  <c r="K8" i="8"/>
  <c r="I8" i="8"/>
  <c r="E9" i="7"/>
  <c r="J7" i="8"/>
  <c r="J11" i="8"/>
  <c r="H11" i="8" s="1"/>
  <c r="J9" i="8"/>
  <c r="H9" i="8" s="1"/>
  <c r="J10" i="8"/>
  <c r="H10" i="8" s="1"/>
  <c r="G8" i="8"/>
  <c r="F10" i="8"/>
  <c r="G10" i="8" s="1"/>
  <c r="E10" i="8"/>
  <c r="E8" i="8"/>
  <c r="F10" i="7"/>
  <c r="F11" i="7"/>
  <c r="D10" i="7"/>
  <c r="D11" i="7"/>
  <c r="H7" i="8" l="1"/>
  <c r="I7" i="8" s="1"/>
  <c r="K7" i="8"/>
  <c r="D9" i="7"/>
  <c r="F9" i="7"/>
  <c r="E9" i="8"/>
  <c r="G11" i="8"/>
  <c r="D12" i="7"/>
  <c r="C13" i="7"/>
  <c r="E11" i="8"/>
  <c r="E13" i="7"/>
  <c r="D8" i="7"/>
  <c r="F8" i="7"/>
  <c r="K11" i="8"/>
  <c r="I11" i="8"/>
  <c r="F9" i="8"/>
  <c r="G9" i="8" s="1"/>
  <c r="I9" i="8"/>
  <c r="K9" i="8"/>
  <c r="I10" i="8"/>
  <c r="K10" i="8"/>
  <c r="E7" i="8"/>
</calcChain>
</file>

<file path=xl/sharedStrings.xml><?xml version="1.0" encoding="utf-8"?>
<sst xmlns="http://schemas.openxmlformats.org/spreadsheetml/2006/main" count="1205" uniqueCount="358">
  <si>
    <t>ลำดับ</t>
  </si>
  <si>
    <t>โครงการ / แผนงาน / กิจกรรม</t>
  </si>
  <si>
    <t>งบประมาณ</t>
  </si>
  <si>
    <t>หมายเหตุ</t>
  </si>
  <si>
    <t>แผนงานบริหารงานทั่วไป</t>
  </si>
  <si>
    <t>แผนงานการรักษาความสงบภายใน</t>
  </si>
  <si>
    <t>แผนงานการศึกษา</t>
  </si>
  <si>
    <t>2.</t>
  </si>
  <si>
    <t>2.1</t>
  </si>
  <si>
    <t>4.1</t>
  </si>
  <si>
    <t>3.1</t>
  </si>
  <si>
    <t>3.2</t>
  </si>
  <si>
    <t>3.4</t>
  </si>
  <si>
    <t>แผนงานสร้างความเข้มแข็งของชุมชน</t>
  </si>
  <si>
    <t>แผนงานอุตสาหกรรมและการโยธา</t>
  </si>
  <si>
    <t>ผลการดำเนินงาน</t>
  </si>
  <si>
    <t>อยู่ในระหว่างดำเนินการ</t>
  </si>
  <si>
    <t>ยังไม่ได้ดำเนินการ</t>
  </si>
  <si>
    <t>งบประมาณที่ได้รับ</t>
  </si>
  <si>
    <t>งบประมาณที่เบิกจ่ายไป</t>
  </si>
  <si>
    <t>รายละเอียดของกิจกรรม (ผลผลิต/เป้าหมาย)</t>
  </si>
  <si>
    <t>งบประมาณในแผนพัฒนา</t>
  </si>
  <si>
    <t>หน่วยงานดำเนินการ</t>
  </si>
  <si>
    <t>ที่มางบประมาณ</t>
  </si>
  <si>
    <t>อปท.</t>
  </si>
  <si>
    <t>สะสม</t>
  </si>
  <si>
    <t>ระยะเวลาดำเนินการตามแผนดำเนินงาน</t>
  </si>
  <si>
    <t>ตั้งไว้</t>
  </si>
  <si>
    <t>เบิกจ่าย</t>
  </si>
  <si>
    <t>ผลการดำเนินการ</t>
  </si>
  <si>
    <t>เสร็จ</t>
  </si>
  <si>
    <t>อยู่ระหว่างดำเนินการ</t>
  </si>
  <si>
    <t>ยกเลิก</t>
  </si>
  <si>
    <t>ระยะเวลาที่ดำเนินงานจริง</t>
  </si>
  <si>
    <t>ตัวชี้วัด</t>
  </si>
  <si>
    <t>ยุทธศาสตร์</t>
  </si>
  <si>
    <t>งบประมาณที่ได้รับอุนมัติ</t>
  </si>
  <si>
    <t>งบประมาณในแผน</t>
  </si>
  <si>
    <t>ร้อยละ</t>
  </si>
  <si>
    <t>การเบิกจ่ายจำนวนเงิน (งบประมาณที่ดำเนินการจริง)</t>
  </si>
  <si>
    <t>ผลการดำเนินงานตามโครงการ</t>
  </si>
  <si>
    <t>โครงการที่ยกเลิก</t>
  </si>
  <si>
    <t>โครงการที่เพิ่มเติม</t>
  </si>
  <si>
    <t>จำนวนงบประมาณในแผน</t>
  </si>
  <si>
    <t>จำนวนงบประมาณที่ได้รับอนุมัติ</t>
  </si>
  <si>
    <t>จำนวนงบประมาณที่ไม่ได้รับอนุมัติ</t>
  </si>
  <si>
    <t>งบประมาณที่เบิกจ่าย</t>
  </si>
  <si>
    <t>จำนวนเงิน</t>
  </si>
  <si>
    <t>งบปกติ</t>
  </si>
  <si>
    <t>เงินสะสม</t>
  </si>
  <si>
    <t>ด้านโครงสร้างพื้นฐาน</t>
  </si>
  <si>
    <t>ด้านเศรษฐกิจ</t>
  </si>
  <si>
    <t>ด้านคุณภาพชีวิตและสังคม</t>
  </si>
  <si>
    <t>ด้านทรัพยากรธรรมชาติและสิ่งแวดล้อม</t>
  </si>
  <si>
    <t>ด้านบริหารราชการตามหลักบริหารบ้านเมืองที่ดี</t>
  </si>
  <si>
    <t>ร้อยละของงบประมาณในแผน</t>
  </si>
  <si>
    <t>กองช่าง</t>
  </si>
  <si>
    <t>P</t>
  </si>
  <si>
    <t>ดำเนินการเสร็จแล้ว</t>
  </si>
  <si>
    <t>กองการศึกษา</t>
  </si>
  <si>
    <t>องค์การบริหารส่วนตำบลบ้านแมด  อำเภอบุณฑริก  จังหวัดอุบลราชธานี</t>
  </si>
  <si>
    <t>จำนวนโครงการที่ดำเนินการ</t>
  </si>
  <si>
    <t>จำนวนโครงการทั้งหมดในแผน</t>
  </si>
  <si>
    <t>กองคลัง</t>
  </si>
  <si>
    <t>ส่วนที่ 3 ผลการวิเคราะห์และการติดตามประเมินผลแผนพัฒนาท้องถิ่น</t>
  </si>
  <si>
    <t>5.1</t>
  </si>
  <si>
    <t>5.2</t>
  </si>
  <si>
    <t>1. ยุทธศาสตร์ด้านโครงสร้างพื้นฐาน</t>
  </si>
  <si>
    <t>2. ยุทธศาสตร์การพัฒนาด้านเศรษฐกิจ</t>
  </si>
  <si>
    <t>4. ยุทธศาสตร์การพัฒนาด้านทรัพยากรธรรมชาติและสิ่งแวดล้อม</t>
  </si>
  <si>
    <t>ที่</t>
  </si>
  <si>
    <t>สำนักปลัด</t>
  </si>
  <si>
    <t xml:space="preserve"> </t>
  </si>
  <si>
    <t>1. ยุทธศาสตร์ด้านโครงสร้างพื้นฐาน (จ่ายขาดเงินสะสม)</t>
  </si>
  <si>
    <t>1. ยุทธศาสตร์ด้านการบริหารจัดการบ้านเมืองที่ดี (จ่ายขาดเงินสะสม)</t>
  </si>
  <si>
    <t>)</t>
  </si>
  <si>
    <t>+</t>
  </si>
  <si>
    <t>คิดเป็นร้อยละของโครงการที่ดำเนินการ</t>
  </si>
  <si>
    <t>1</t>
  </si>
  <si>
    <t>2</t>
  </si>
  <si>
    <t>ระดับความพึงพอใจของผู้ใช้บริการ ไม่น้อยกว่าร้อยละ 70</t>
  </si>
  <si>
    <t>3</t>
  </si>
  <si>
    <t>4</t>
  </si>
  <si>
    <t>5</t>
  </si>
  <si>
    <t>6</t>
  </si>
  <si>
    <t>7</t>
  </si>
  <si>
    <t>8</t>
  </si>
  <si>
    <t>9</t>
  </si>
  <si>
    <t>โครงการดำเนินการตามแนวทางเศรษฐกิจพอเพียงระดับชุมชน</t>
  </si>
  <si>
    <t>แผนงานเคหะและชุมชน</t>
  </si>
  <si>
    <t>แผนงานการเกษตร</t>
  </si>
  <si>
    <t>1.1</t>
  </si>
  <si>
    <t>แผนงานศาสนาวัฒนธรรมและนันทนาการ</t>
  </si>
  <si>
    <t>ตัวขี้วัด</t>
  </si>
  <si>
    <t>โครงการสืบสานงานประเพณีไหลเรือไฟ และลอยกระทง</t>
  </si>
  <si>
    <t>โครงการสืบสานวัฒนธรรมและประเพณีวันเข้าพรรษา</t>
  </si>
  <si>
    <t>ระดับความพึงพอใจของผู้ใช้บริการ ไม่น้อยกว่าร้อยละ 80</t>
  </si>
  <si>
    <t>โครงการสนับสนุนค่าใช้จ่ายการบริหารสถานศึกษา</t>
  </si>
  <si>
    <t>โครงการส่งเสริมสภาเด็กและเยาวชนตำบลบ้านแมด</t>
  </si>
  <si>
    <t>โครงการเสริมสร้างประสบการณ์การเรียนรู้ของเด็ก</t>
  </si>
  <si>
    <t>3.3</t>
  </si>
  <si>
    <t>แผนงานสาธารณสุข</t>
  </si>
  <si>
    <t>โครงการอบรมหลักสูตรสุขาภิบาล อาหารสำหรับผู้ประกอบกิจการและผู้สัมผัสอาหาร</t>
  </si>
  <si>
    <t>โครงการลดการติดเอดส์จากแม่สู่ลูก</t>
  </si>
  <si>
    <t>โครงการรณรงค์และแก้ไขปัญหายาเสพติด TO BE NUMBER ONE</t>
  </si>
  <si>
    <t xml:space="preserve">โครงการอบรมให้ความรู้ควบคุมโรคขาดสารไอโอดีน </t>
  </si>
  <si>
    <t>โครงการอบรมให้ความรู้หมอชาวบ้าน</t>
  </si>
  <si>
    <t>โครงการอบรมให้ความรู้พัฒนาสตรีและครอบครัว</t>
  </si>
  <si>
    <t>โครงการประกวดหมู่บ้าน</t>
  </si>
  <si>
    <t>โครงการอบรมฝึกอาชีพให้ประชาชนตำบลบ้านแมด</t>
  </si>
  <si>
    <t>โครงการส่งเสริมอาชีพผู้สูงอายุ ผู้พิการ และผู้ด้อยโอกาส</t>
  </si>
  <si>
    <t>โครงการส่งเสริมสุขภาพผู้สูงอายุ และศึกษาดูงานนอกสถานที่</t>
  </si>
  <si>
    <t>โครงการส่งเสริมการอบแห้งด้วยพลังงานแสงอาทิตย์</t>
  </si>
  <si>
    <t>โครงการส่งเสริมการบริหารจัดการขยะ</t>
  </si>
  <si>
    <t>จัดทำเขตปกปักพันธุกรรมพืช   พื้นที่ป่าสาธารณะบ้านหนองขามใหญ่ หมู่ 6 จำนวน 5 ไร่     สำรวจและลงทะเบียนทรัพยากรธรรมชาติในเขตปกปักพันธุกรรมพืช                อาสาสมัคร จำนวน 45 คน สำรวจทรัพยากรในเขตปกปัก ปีละ 4 ครั้ง</t>
  </si>
  <si>
    <t>5. ยุทธศาสตร์การพัฒนาการบริหารจัดการบ้านเมืองที่ดี</t>
  </si>
  <si>
    <t>ระดับความพึงพอใจของผู้รับบริการ ไม่น้อยกว่าร้อยละ 80</t>
  </si>
  <si>
    <t>โครงการจัดเก็บภาษีเคลื่อนที่</t>
  </si>
  <si>
    <t>โครงการอบรมสัมมนาเพิ่มประสิทธิภาพขององค์กรและศึกษาดูงาน</t>
  </si>
  <si>
    <t>โครงการอบรมให้ความรู้บุคลากร อปท. เกี่ยวกับ พรบ. ข้อมูลข่าวสารของทางราชการ</t>
  </si>
  <si>
    <t>ระดับความพึงพอใจของผู้เข้ารับการอบรม ไม่น้อยกว่าร้อยละ 70</t>
  </si>
  <si>
    <t>โครงการฝึกซ้อมแผนปฏิบัติการในการป้องกันและบรรเทาสาธารณภัย</t>
  </si>
  <si>
    <t>จำนวนผู้ได้รับการช่วยเหลือ</t>
  </si>
  <si>
    <t>โครงการตั้งจุดตรวจบริการประชาชนในช่วงเทศกาลต่าง ๆ</t>
  </si>
  <si>
    <t>โครงการช่วยเหลือประชาชน กรณีเยียวยาหรือฟื้นฟูหลังเกิดสาธารณภัย</t>
  </si>
  <si>
    <t>ระดับความพึงพอใจของผู้เข้าร่วมโครงการไม่น้อยกว่าร้อยละ 70</t>
  </si>
  <si>
    <t>ระดับความพึงพอใจของผู้เข้าร่วมกิจกรรมไม่น้อยกว่าร้อยละ 80</t>
  </si>
  <si>
    <t>ระดับความพึงพอใจของประชาชนที่ได้รับบริการ ไม่น้อยกว่าร้อยละ 80</t>
  </si>
  <si>
    <t>ระดับความเข้าใจของผู้เข้ารับการอบรมไม่น้อยกว่าร้อยละ 70</t>
  </si>
  <si>
    <t>ระดับความเข้าใจของผู้เข้ารับร่วมโครงการไม่น้อยกว่าร้อยละ 70</t>
  </si>
  <si>
    <t>ระดับความพึงพอใจของผู้เข้าร่วมโครงการไม่น้อยกว่าร้อยละ 80</t>
  </si>
  <si>
    <t>ระดับความพึงพอใจของผู้เข้ารับการอบรมไม่น้อยกว่าร้อยละ 80</t>
  </si>
  <si>
    <t>ระดับความพึงพอใจของผู้รับการอบรม ไม่น้อยกว่าร้อยละ 70</t>
  </si>
  <si>
    <t>การติดตามและประเมินผลแผนพัฒนาท้องถิ่น (พ.ศ. 2566-2570) แผนพัฒนาท้องถิ่น (พ.ศ. 2566-2570) ทบทวน ครั้งที่  1/2565  แผนพัฒนาท้องถิ่น (พ.ศ. 2566-2570) เปลี่ยนแปลง ครั้งที่ 1/2566</t>
  </si>
  <si>
    <t>ผลการใช้จ่ายงบประมาณรอบ 12 เดือน (ตุลาคม 2566 - กันยายน 2567)</t>
  </si>
  <si>
    <t>โครงการปรับปรุงถนนคอนกรีตเสริมเหล็ก ซอยร่วใจสามัคคี ม.1</t>
  </si>
  <si>
    <t>โครงการก่อสร้างถนนคอนกรีตเสริมเหล็ก ซอยเศรษฐกิจพอเพียง ม.2</t>
  </si>
  <si>
    <t>โครงการก่อสร้างถนนคอนกรีตเสริมเหล็ก บ้านแมด ม.4 ต.บ้านแมด เชื่อมระหว่างบ้านโนนสำราญ ม.10 ต.คอแลน อ.บุณฑริก จ.อุบลฯ รหัสทางหลวงท้องถิ่นย (อบ.ถ.156-016)</t>
  </si>
  <si>
    <t>โครงการปรับปรุงถนนคอนกรีตเสริมเหล็ก บ้านโนนกาหลงน้อย ม.7 ต.บ้านแมด อ.บุณฑริก เชื่อระหว่างบ้านโนนคูณ ม.3 ต.โนนกาหลง อ.พิบูลฯ จ.อุบลฯ (อบ.ถ.156-07)</t>
  </si>
  <si>
    <t>โครงการซ่อมแซมถนนลูกรังซอย นายผาย  สุดสุข ม.7</t>
  </si>
  <si>
    <t>โครงการก่อสร้างถนนคอนกรีตเสริมเหล็ก ซอยหาดใหม่ 1 ม.9</t>
  </si>
  <si>
    <t>โครงการก่อสร้างถนนคอนกรีตเสริมเหล็ก ซอยหาดใหม่ 2 ม.9</t>
  </si>
  <si>
    <t>โครงการซ่อมแซมถนนลูกรังจากบ้านนาแคนพัฒนา ม.10 ต.บ้านแมด เชื่อมบ้านนาโพธิ์ ม.6 ต.นาโพธิ์</t>
  </si>
  <si>
    <t>โครงการซ่อมแซมถนนลูกรังรอบป่าสาธารณประโยชน์ ม.11</t>
  </si>
  <si>
    <t>โครงการก่อสร้างถนนคอนกรีตเสริมเหล็ก ซอยดอนโจด 4 ม.12</t>
  </si>
  <si>
    <t>โครงการก่อสร้างโรงอาหาร(ศพด.)</t>
  </si>
  <si>
    <t>โครงการก่อสร้างห้องน้ำห้องส้วม(ศพด.)</t>
  </si>
  <si>
    <t>โครงการก่อสร้างรั้ว คสล.ศูนย์พัฒนาเด็กเล็ก</t>
  </si>
  <si>
    <t>โครงการก่อสร้างรั้ว คสล.โรงเรียนสังกัด อบต.บ้านแมด</t>
  </si>
  <si>
    <t>เดือนมกราคม-กรกฎาคม 2567</t>
  </si>
  <si>
    <t>โครงการก่อสร้างถนนคอนกรีตเสริมเหล็ก ถนนบุปผางาม ม.3</t>
  </si>
  <si>
    <t>โครงการก่อสร้างถนนคอนกรีตเสริมเหล็ก ซอยคุณธรรมนำความดี ม.8</t>
  </si>
  <si>
    <t>โครงการซ่อมแซมถนนลูกรังไปท่อลอดเหลี่ยมตอนบน ทางไปนานายพิเนตร  ศรีทะนาม ม.4</t>
  </si>
  <si>
    <t>เดือนธันวาคม 2566 - กรกฎาคม 2567</t>
  </si>
  <si>
    <t>โครงการซ่อมแซมถนนลูกรังรอบป่าสาธารณประโยชน์ ม.6</t>
  </si>
  <si>
    <t>จัดอบรมให้ความรู้และมีกิจกรรมเรียนรู้ด้านการทำการเกษตรให้ผู้เข้ารับการอบรมไปปรับใช้ในการดำรงชีวิต  กลุ่มเป้าหมาย 60 คน</t>
  </si>
  <si>
    <t>เดือนพฤษภาคม - กรกฎาคม 2567</t>
  </si>
  <si>
    <t>3. ยุทธศาสตณ์การพัฒนาสังคมและคุณภาพชีวิต</t>
  </si>
  <si>
    <t>จัดอบรมให้ความรู้ความเข้าใจในการป้องกันโรคหนอนพยาธิ กลุ่มเป้าหมาย 150 คน</t>
  </si>
  <si>
    <t>โครงการการควบคุมและป้องกันโรคติดต่อ</t>
  </si>
  <si>
    <t>เดือนตุลาคม 2566 - กันยายน 2567</t>
  </si>
  <si>
    <t>ควบคุมและป้องกันโรคติดต่อที่เกิดขึ้นในพื้นที่ตำบลบ้านแมด  กลุ่มเป้าหมาย 12 หมู่บ้าน</t>
  </si>
  <si>
    <t>โครงการการป้องกันและควบคุมโรคพิษสุนัขบ้า</t>
  </si>
  <si>
    <t>จัดอบรมให้ความรู้เกี่ยวกับโรคพิษสุนัขบ้าแก่อาสาสมัคร และออกให้บริการฉีดวัคซีนสุนัข  กลุ่มเป้าหมาย สุนัข 2,400 ตัว  อาสาสมัคร 42 คน</t>
  </si>
  <si>
    <t>เดือนมกราคม - มิถุนายน 2567</t>
  </si>
  <si>
    <t>เดือนมกราคม - กุมภาพันธ์ 2567</t>
  </si>
  <si>
    <t>จัดอบรมให้ความรู้ความเข้าใจเกี่ยวกับโทษของนาเสพติดแก่เด็ก เยาวชน และผู้ปกครองในพื้นที่ สร้างและพัฒนาเครือข่ายป้องกันและแก้ไขปัญหายาเสพติด  กลุ่มเป้าหมาย 300 คน</t>
  </si>
  <si>
    <t>เดือนกุมภาพันธ์ - มีนาคม 2567</t>
  </si>
  <si>
    <t>โครงการสืบสานพระราชปณิธานสมเด็จย่าต้านภัยมะเร็งเต้านม</t>
  </si>
  <si>
    <t>จัดอบรมให้ความรู้ความเข้าใจช่วยลดการติดเอดส์จากแม่สู่ลูก  กลุ่มเป้าหมาย 150 คน</t>
  </si>
  <si>
    <t>จัดอบรมให้ความรู้เกี่ยวกับโรคมะเร็งเต้านม การป้องกันและการค้นหาความผิดปกติของเต้านม  กลุ่มเป้าหมาย 150 คน</t>
  </si>
  <si>
    <t>เดือนกรกฎาคม - สิงหาคม 2567</t>
  </si>
  <si>
    <t>จัดอบรมให้ความรู้ผู้ประกอบการและสัมผัสอาหาร  กลุ่มเป้าหมาย 50 คน</t>
  </si>
  <si>
    <t>จัดอบรมให้ความรู้เรื่องโรคขาดสารไอโอดีน การป้องกันโรคขาดสารไอโอดีน  กลุ่มเป้าหมาย 150 คน</t>
  </si>
  <si>
    <t>เดือนพฤษภาคม - มิถุนายน 2567</t>
  </si>
  <si>
    <t>จัดอบรมให้ความรู้การดูแลสุขภาพตนเองด้วยตนเอง การปรับเปลี่ยนสุขภาพที่ถูกต้อง  กลุ่มเป้าหมาย 150 คน</t>
  </si>
  <si>
    <t>เดือนกันยายน 2567</t>
  </si>
  <si>
    <t>จัดทำกิจกรรมประเพณีทำบุญสังฆทานและจัดกิจกรรมประกวดขับร้องทำนองเสนาะสรภัญญะ  กลุ่มเป้าหมาย 200 คน</t>
  </si>
  <si>
    <t>จัดกิจกรรมงานประเพณีไหลเรือไฟและลอยกระทง ส่งเสริมให้เกิดการมีส่วนร่วมในการอนุรักษ์และฟื้นฟูประเพณีวัฒนธรรมไทย  กลุ่มเป้าหมาย 200 คน</t>
  </si>
  <si>
    <t>เดือนกรกฎาคม 2567</t>
  </si>
  <si>
    <t>จัดกิจกรรมงานประเพณีวันเข้าพรรษา ส่งเสริมให้เกิดการมีส่วนร่วมในการอนุรักษ์และฟื้นฟูประเพณีวัฒนธรรมไทย  กลุ่มเป้าหมาย 200 คน</t>
  </si>
  <si>
    <t>โครงการอนุรักษ์และสืบสานประเพณีสงกรานต์</t>
  </si>
  <si>
    <t>เดือนเมษายน 2567</t>
  </si>
  <si>
    <t>จัดกิจกรรมงานประเพณีสงกรานต์ ส่งเสริมให้เกิดการมีส่วนร่วมในการอนุรักษ์และฟื้นฟูประเพณีวัฒนธรรมไทย  กลุ่มเป้าหมาย 150 คน</t>
  </si>
  <si>
    <t>จัดกิจกรรมแข่งขันกีฬาให้ประชาชนทั่วไปได้มีโอกาสเล่นและแข่งขันกีฬา  กลุ่มเป้าหมาย 300 คน</t>
  </si>
  <si>
    <t>เดือนธันวาคม 2567</t>
  </si>
  <si>
    <t>โครงการการจัดการแข่งขันกีฬาท้องถิ่นสัมพันธ์</t>
  </si>
  <si>
    <t>เดือนธันวาคม 2566 - มกราคม 2567</t>
  </si>
  <si>
    <t>จัดกิจกรรมแข่งขันกีฬาระหว่าง อปท. ในเขตอำเภอบุณฑริก  กลุ่มเป้าหมาย 80 คน</t>
  </si>
  <si>
    <t>เดือนกุมภาพันธ์ 2567</t>
  </si>
  <si>
    <t>จัดกิจกรรมแข่งขันกีฬาเด็กเล็กระดับปฐมวัยให้เด็กได้รับพัฒนาการด้านร่างกาย อารมณ์ สติปัญญา  กลุ่มเป้าหมาย 80 คน</t>
  </si>
  <si>
    <t>จัดกิจกรรมให้แกนนำเด็กและเยาวชน มีเวทีฝึกทักษะความเป็นผู้นำ กล้าแสดงออกในทางสร้างสรรค์ สามารถทำงานเป็นทีม  กลุ่มเป้าหมาย 50 คน</t>
  </si>
  <si>
    <t>โครงการสนับสนุนกิจกรรมวันเด็กแห่งชาติ</t>
  </si>
  <si>
    <t>เดือนมกราคม 2567</t>
  </si>
  <si>
    <t>จัดกิจกรรมให้เด็กได้แสดงออก กล้าคิด กล้าทำ มีโอกาสปฏิสัมพันธ์กับบุคคลและสิ่งแวดล้อมต่าง ๆ ปรับอยู่ในสังคม เล่นหรือรวมกลุ่มหรือทำกิจกรรมร่วมกับผู้อื่นได้  กลุ่มเป้าหมาย 150 คน</t>
  </si>
  <si>
    <t>สนับสนุนค่าใช้จ่ายในการจัดการศึกษา กิจกรรมพัฒนาคุณภาพผู้เรียน  กลุ่มเป้าหมาย ร.ร.สพฐ. 5 ร.ร.</t>
  </si>
  <si>
    <t>เดือนมีนาคม  2567</t>
  </si>
  <si>
    <t>จัดกิจกรรมพัฒนาเด็ก ช่วยให้เด็กเกิดทักษะที่สำคัญ สำหรับการสร้างองค์ความรู้  กลุ่มเป้าหมาย ศพด. และ ร.ร.อนุบาล</t>
  </si>
  <si>
    <t>เงินอุดหนุนสำหรับสนับสนุนอาหารกลางวัน</t>
  </si>
  <si>
    <t>อุดหนุนอาหารกลางวันให้แก่โรงเรียนสังกัดสำนักงานเขตพื้นที่การศึกษาในเขตตำบลบ้านแมด  กลุ่มเป้าหมาย 5 โรงเรียน</t>
  </si>
  <si>
    <t>จัดอบรมให้ความรู้และมีกิจกรรมเรียนรู้ด้านหัตกรรมให้ผู้เข้ารับการอบรมไปปรับใช้ประกอบอาชีพ  กลุ่มเป้าหมาย 40 คน</t>
  </si>
  <si>
    <t>เดือนมีนาคม - เมษายน 2567</t>
  </si>
  <si>
    <t>จัดอบรมให้ความรู้พัฒนาตนเองของสตรีให้เป็นที่ยอมรับต่อสังคม  กลุ่มเป้าหมาย 40 คน</t>
  </si>
  <si>
    <t>จัดอบรมให้ความรู้และมีกิจกรรมเรียนรู้ด้านการส่งเสริมอาชีพให้ผู้เข้ารับการอบรมไปปรับใช้ในการประกอบอาชีพ  กลุ่มเป้าหมาย 40 คน</t>
  </si>
  <si>
    <t>เดือนมกราคม - กันยายน 2567</t>
  </si>
  <si>
    <t>เพื่อเป็นค่าใช้จ่ายต่าง ๆ ในการดำเนินงานตามโครงการฯ</t>
  </si>
  <si>
    <t>โครงการประชาคม</t>
  </si>
  <si>
    <t>จัดประชุมประชาคมรับฟังปัญหาความต้องการของประชาชนหมู่บ้าน พิจารณาจัดลำดับความสำคัญของโครงการพัฒนานำไปสู่การจัดทำแผนพัฒนาท้องถิ่นที่มีประสิทธิภาพ  กลุ่มเป้าหมาย 60 คน</t>
  </si>
  <si>
    <t>เดือน เมษายน 2567</t>
  </si>
  <si>
    <t>จัดเก็บภาษีที่ดินและสิ่งปลูกสร้าง ภาษีป้าย ของ อบต.บ้านแมด ให้มีประสิทธิภาพยิ่งขึ้น ลดจำนวนลูกหนี้ค้างชำระและอำนวยความสะดวกให้บริการถึงที่  กลุ่มเป้าหมาย 800 คน</t>
  </si>
  <si>
    <t>เดือนมกราคม - มีนาคม 2567</t>
  </si>
  <si>
    <t>โครงการส่งเสริมจริยธรรมและรักษาวัฒนธรรมขององค์กรและค่านิยมที่ดีของพนักงาน</t>
  </si>
  <si>
    <t>จัดอบรมให้ความรู้ส่งเสริมจริยธรรมและทัศนคติที่ดีต่อองค์กรให้กับพนักงาน อบต.บ้านแมด  กลุ่มเป้าหมาย 50 คน</t>
  </si>
  <si>
    <t>เดือนมกราคม - เมษายน 2567</t>
  </si>
  <si>
    <t>จัดอบรมให้ความรู้และศึกาษดูงานนอกสถานที่ให้เกิดการเรียนรู้และประสบการณ์ใหม่ ๆ หรือปรับปรุงกระบวนการทำงาน  กลุ่มเป้าหมาย 50 คน</t>
  </si>
  <si>
    <t>จัดอบรมให้ความรู้แก่พนักงานเกี่ยวกับการปฏิบัติงานตาม พรบ.ข้อมูลข่าวสารของทางราชการ  กลุ่มเป้าหมาย 50 คน</t>
  </si>
  <si>
    <t>ช่วยเหลือประชาชน กรณีเยียวยาหรือฟื้นฟูหลังเกิดสาธารณภัย  กลุ่มเป้าหมาย ผู้ประสบภัยตำบลบ้านแมด</t>
  </si>
  <si>
    <t>ธ.ค. 2566-ม.ค. 2567 และ เม.ย. 2567</t>
  </si>
  <si>
    <t>ตั้งจุดตรวจบริการประชาชน โดยบูรณาการร่วมกับทุกภาคส่วน ทั้งรัฐและเอกชน ในการดำเนินการป้องกันและลดอุบัติเหตุทางถนน  กลุ่มเป้าหมาย ประชาชนที่เดินทางเข้าพื้นที่ตำบลบ้านแมด</t>
  </si>
  <si>
    <t>จัดอบรมให้ความรู้และฝึกปฏิบัติในภาวะฉุกเฉินขณะเกิดภัย รวมถึงการอพยพประชาชนไปสู่พื้นที่ปลอดภัย</t>
  </si>
  <si>
    <t>โครงการฝึกอบรมให้ความรู้เกี่ยวกับการป้องกันและแก้ไขปัญหาเด็กจมน้ำ</t>
  </si>
  <si>
    <t>เดือนพฤษภาคม -มิถุนายน 2566</t>
  </si>
  <si>
    <t>จัดอบรมให้ความรู้และจัดกิจกรรมฝึกทักษะการเอาชีวิตรอดจากการจมน้ำและทักษะการช่วยชีวิตผู้ประสบภัยทางน้ำในกลุ่มนักเรียน  กลุ่มเป้าหมาย 200 คน</t>
  </si>
  <si>
    <t>โครงการวัน อปพร.</t>
  </si>
  <si>
    <t>เดือนมีนาคม 2567</t>
  </si>
  <si>
    <t>จัดกิจกรรมให้ อปพร. ได้ร่วมทำกิจกรรมอันเป็นประโยชน์ต่อสาธารณะ เชิดชูเกียรติคุณงามความดี ของ อปพร. สร้างขวัญกำลังใจให้แก่สมาชิก อปพร.  กลุ่มเป้าหมาย 100 คน</t>
  </si>
  <si>
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</t>
  </si>
  <si>
    <t>โครงการการจัดงานประเพณีทำบุญสังฆทาน</t>
  </si>
  <si>
    <t>โครงการการควบคุมโรคหนอนพยาธิ</t>
  </si>
  <si>
    <t>เงินอุดหนุนองค์กรปกครองส่วนท้องถิ่น</t>
  </si>
  <si>
    <t>เพื่อจ่ายเป็นเงินอุดหนุนตามโครงการศูนย์ปฏิบัติการร่วมในการช่วยเหลือประชาชนของ อปท. ให้แก่องค์การบริหารส่วนตำบลหนองสะโน</t>
  </si>
  <si>
    <t>โครงการส่งเสริมการเพาะพันธุ์และอนุรักษ์สัตว์น้ำ</t>
  </si>
  <si>
    <t>โครงการศูนย์เรียนรู้อารยเกษตรพึ่งตนชุมชนบ้านหาดทรายคูณ</t>
  </si>
  <si>
    <t>การติดตามผลการดำเนินงานตามโครงการที่ได้รับเงินอุดหนุนเฉพาะกิจ ประจำปีงบประมาณ พ.ศ. 2567</t>
  </si>
  <si>
    <t>โครงการที่ได้รับเงินอุดหนุนเฉพาะกิจประจำปี 2566 (เบิกจ่าย 2567)</t>
  </si>
  <si>
    <t>โครงการที่ได้รับเงินอุดหนุนเฉพาะกิจประจำปี 2567</t>
  </si>
  <si>
    <t>โครงการที่ได้รับเงินอุดหนุนเฉพาะกิจประจำปี  2567</t>
  </si>
  <si>
    <t>10</t>
  </si>
  <si>
    <t>11</t>
  </si>
  <si>
    <t>12</t>
  </si>
  <si>
    <t>13</t>
  </si>
  <si>
    <t>14</t>
  </si>
  <si>
    <t>15</t>
  </si>
  <si>
    <t>16</t>
  </si>
  <si>
    <t>องค์การบริหารส่วนตำบลบ้านแมด (ตุลาคม 2566-30 กันยายน 2567)</t>
  </si>
  <si>
    <t>สรุปผลการติดตามผลการดำเนินงาน และการเบิกจ่ายงบประมาณตามแผนพัฒนาท้องถิ่น ประจำปี 2567</t>
  </si>
  <si>
    <t>องค์การบริหารส่วนตำบลบ้านแมด (ตุลาคม 2566 - 30 กันยายน 2567)</t>
  </si>
  <si>
    <t>ข้อมูล ณ 30 กันยายน 2567</t>
  </si>
  <si>
    <t>เดือนพฤศจิกายน 2566</t>
  </si>
  <si>
    <t>เดือน พฤศจิกายน 2566</t>
  </si>
  <si>
    <t>โครงการ อบต. เคลื่อนที่</t>
  </si>
  <si>
    <t>โครงการปรับปรุงผิวถนนอแสฟัลติกคอนกรีตจากบ้านโนนสมบูรณ์ ม.5 ต.บ้านแมด เชื่อมบ้านโนนคูณ ม.3 ต.โนนกาหลงน้อย อ.พิบูลฯ จ.อุบลฯ รหัสทางหลวงท้องถิ่น(อบ.ถ.156-07)</t>
  </si>
  <si>
    <t>จุดที่ 1 กว้าง 6.00 เมตร ยาว 82.00 เมตร หนา 0.04 เมตร หรือมีพื้นที่ไม่น้อยกว่า 492.00 ตารางเมตร ตามแบบมาตรฐานงานทางสำหรับองค์กรปกครองส่วนท้องถิ่น      จุดที่ 2 กว้าง 4.00 เมตร ยาว 87.00 เมตร หนา 0.04 เมตร หรือมีพื้นที่ไม่น้อยกว่า 348.00 ตารางเมตร  ตามแบบมาตรฐานงานทางสำหรับองค์กรปกครองส่วนท้องถิ่น</t>
  </si>
  <si>
    <t>กว้าง 4.00 เมตร ยาว 85.00 เมตร หนา 0.15 เมตร หรือมีพื้นที่ไม่น้อยกว่า 340.00 ตารางเมตร ตามแบบมาตรฐาน ท.1-01 กรมการปกครอง พร้อมลงลูกรังไหล่ทาง 0.50 เมตร ทั้งสองข้าง ตามแบบ อบต. กำหนด ติดตั้งป้ายโครงการ 1 ป้าย</t>
  </si>
  <si>
    <t>กว้าง 4.00 เมตร ยาว 208.00 เมตร หนา 0.04 เมตร หรือมีพื้นที่ไม่น้อยกว่า 832.00 ตารางเมตร ตามแบบมาตรฐานงานทาง สำหรับองค์กรปกครองส่วนท้องถิ่น</t>
  </si>
  <si>
    <t>กว้าง 5.00 เมตร ยาว 1,300.00 เมตร ปริมาตรลูกรัง 1,500.00 ลูกบาศก์เมตร พร้อมปรับแต่งตามแบบ อบต. กำหนด</t>
  </si>
  <si>
    <t>กว้าง 3.00 เมตร ยาว 800.00 เมตร ปริมาตรลูกรัง380.00 ลูกบาศก์เมตร พร้อมเกลี่ยปรับแต่งตามแบบ อบต. กำหนด</t>
  </si>
  <si>
    <t>กว้าง 4.00 เมตร ยาว 84.50 เมตร หนา 0.15 เมตร งานเท คสล.หูช้าง 12.13 ตร.ม. หรือมีพื้นที่ไม่น้อยกว่า 350.13 ตร.ม. ตามแบบมาตรฐาน ท.1-01 กรมการปกครอง พร้อมลงลูกรังไหล่ทาง 0.25 เมตร ทั้งสองข้าง ตามแบบ อบต. กำหนด ติดตั้งป้ายโครงการ 1 ป้าย</t>
  </si>
  <si>
    <t>กว้าง 5.00 เมตร ยาว 650.00 เมตร ปริมาตรลูกรัง 380.00 ลูกบาศก์เมตร พร้อมเกลี่ยปรับแต่งตามแบบ อบต. กำหนด</t>
  </si>
  <si>
    <t>กว้าง 4.00 เมตร ยาว 100.00 เมตร หนา 0.15 เมตร หรือมีพื้นที่ไม่น้อยกว่า 400.00 ตร.ม. ตามแบบมาตรฐาน ท.1-01 กรมการปกครอง งานเทคอนกรีตหูช้าง 8.00 ตารางเมตร ตามแบบ อบต. กำหนด รวมพื้นที่ 408.00 ตารางเมตร ติดตั้งป้ายโครงการ 1 ป้าย</t>
  </si>
  <si>
    <t>กว้าง 4.00 เมตร ยาว 12.00 เมตร ตามแบบ อบต. กำหนด</t>
  </si>
  <si>
    <t>กว้าง 8.00 เมตร ยาว 20.00 เมตร สูง 3.00 เมตร ตามแบบ อบต. กำหนด</t>
  </si>
  <si>
    <t>งานก่อสร้างฐานรั้ว คสล. ขนาดกว้าง 2.50 เมตร จำนวน 18 ช่อง</t>
  </si>
  <si>
    <t>กว้าง 5.00 เมตร ยาว 2,000.00 เมตร ปริมาตรลูกรัง 1,500.00 ลูกบาศก์เมตร พร้อมเกลี่ยปรับแต่งตามแบบ อบต. กำหนด</t>
  </si>
  <si>
    <t>กว้าง 5.00 เมตร ยาว 70.00 เมตร หนา 0.15 เมตร หรือมีพื้นที่ไม่น้อยกว่า 350.00 ตร.ม. ตามแบบมาตรฐาน ท.1-01 กรมการปกครอง พร้อมลงลูกรังไหล่ทาง 0.25 เมตร ทั้งสองข้างตามแบบ อบต. กำหนด ติดตั้งป้ายโครงการ 1 ป้าย</t>
  </si>
  <si>
    <t xml:space="preserve"> 13 ม.ค. 2567</t>
  </si>
  <si>
    <t xml:space="preserve"> 18 - 19 ธ.ค. 2566</t>
  </si>
  <si>
    <t xml:space="preserve"> 22 - 23 ธ.ค. 2566</t>
  </si>
  <si>
    <t xml:space="preserve"> 18 พ.ย. 2566</t>
  </si>
  <si>
    <t xml:space="preserve"> 6 ธ.ค. 2566 - 7 ม.ค. 2567</t>
  </si>
  <si>
    <t>19 ม.ค. - 19 มี.ค. 2567</t>
  </si>
  <si>
    <t xml:space="preserve"> 14 พ.ย. - 13 ธ.ค. 2566</t>
  </si>
  <si>
    <t xml:space="preserve"> 20 ม.ค. - 18 ก.พ. 2567</t>
  </si>
  <si>
    <t>โครงการฝึกอบรมเพิ่มประสิทธิภาพและศึกษาดูงานของเจ้าหน้าที่ประจำศูนย์ และ อปพร.</t>
  </si>
  <si>
    <t>เพื่อเพิ่มประสิทธิภาพในการปฏิบัติงานของเจ้าหน้าที่ประจำศูนย์และ อปพร.</t>
  </si>
  <si>
    <t>โครงการก่อสร้างถนนคอนกรีตเสริมเหล็ก รหัสทางหลวงท้องถิ่น อบ.ถ. 156-15 สายร่องขอน หมู่ที่ 4 ตำบลบ้านแมด</t>
  </si>
  <si>
    <t>กว้าง 5 เมตร ยาว 1,460 เมตร หนา 0.15 เมตร หรือมีพื้นที่ไม่น้อยกว่า 7,300 ตารางเมตร</t>
  </si>
  <si>
    <t xml:space="preserve"> 27 ก.พ.- 4 มี.ค. 2567</t>
  </si>
  <si>
    <t xml:space="preserve"> 22-24 มีนาคม 2567</t>
  </si>
  <si>
    <t>พื้นที่ตำบลบ้านแมด                จำนวน 4 ครั้ง/ปี</t>
  </si>
  <si>
    <t>จำนวน 1 ครั้ง/ ปี</t>
  </si>
  <si>
    <t>ประชาชนตำบลบ้านแมด    กลุ่มอาชีพต่าง ๆ อบรมปีละ 1 ครั้ง</t>
  </si>
  <si>
    <t>เขื่อนสิรินธร ปีละ 1 ครั้ง</t>
  </si>
  <si>
    <t>โครงการซ่อมแซมถนนลูกรังบ้านโนนสมบูรณ์(คุ้มบ้านชาติ) ม.5 เชื่อมบ้านดอนตะโน ม.4 ต.นาโพธิ์ (อบ.ถ.156-08)</t>
  </si>
  <si>
    <t xml:space="preserve"> 22-23 ธ.ค. 2566</t>
  </si>
  <si>
    <t xml:space="preserve"> 29 มี.ค. 2567</t>
  </si>
  <si>
    <t xml:space="preserve"> 1 ต.ค. 2566 - 30 ก.ย. 2567</t>
  </si>
  <si>
    <t xml:space="preserve"> 27-28 มี.ค. 2567</t>
  </si>
  <si>
    <t xml:space="preserve"> 18 พ.ย. 2567</t>
  </si>
  <si>
    <t xml:space="preserve"> 28 มี.ค. 2567</t>
  </si>
  <si>
    <t>เดือนพฤศจิกายน 2567</t>
  </si>
  <si>
    <t xml:space="preserve"> 29 พ.ย. 2566</t>
  </si>
  <si>
    <t>จัดกิจกรรมให้ความรู้แก่ผู้นำชุมชนและประชาชนทั่วไปในเขตพื้นที่ตำบลบ้านแมด เกี่ยวกับการจัดทำแผนการดำเนินงาน และข้อบัญญัติประจำปีงบประมาณ</t>
  </si>
  <si>
    <t xml:space="preserve"> 1-2 ก.พ. 2567</t>
  </si>
  <si>
    <t>กว้าง 5.00 เมตร ยาว 500 เมตร หนา 0.15 เมตร หรือมีพื้นที่ไม่น้อยกว่า 2,500 ตร.ม. ตามแบบมาตรฐาน ทางหลวงสำหรับองค์กรปกครองส่วนท้องถิ่น พร้อมลงลูกรังไหล่ทาง 0.50 เมตร ทั้งสองข้าง</t>
  </si>
  <si>
    <t>กว้าง 5.00 เมตร ยาว 246.50 เมตร หนา 0.15 เมตร หรือมีพื้นที่ไม่น้อยกว่า 1,232.50 ตร.ม. ตามแบทางหลวงสำหรับองค์กรปกครองส่วนท้องถิ่น พร้อมลงลูกรังไหล่ทาง 0.50 เมตร ทั้งสองข้าง</t>
  </si>
  <si>
    <t xml:space="preserve"> 18 ม.ค. - 18 มี.ค. 2567</t>
  </si>
  <si>
    <t xml:space="preserve"> 22 เม.ย. - 15 พ.ค. 2567</t>
  </si>
  <si>
    <t xml:space="preserve"> 28 ธ.ค. 66 - 17 เ.ย. 67</t>
  </si>
  <si>
    <t xml:space="preserve"> 24 เม.ย. 2567</t>
  </si>
  <si>
    <t xml:space="preserve"> 1-2 พ.ค. 2567</t>
  </si>
  <si>
    <t xml:space="preserve"> 30 เม.ย. 2567</t>
  </si>
  <si>
    <t xml:space="preserve"> 24 , 29 พ.ค. 2567</t>
  </si>
  <si>
    <t xml:space="preserve"> 7 มิ.ย. 2567</t>
  </si>
  <si>
    <t>โครงการแข่งขันกีฬาส่งเสริมพัฒนาการเด็กปฐมวัยในสังกัด</t>
  </si>
  <si>
    <t>โครงการร่วมงานประเพณีแห่เทียนพรรษาอำเภอบุณฑริกและจังหวัดอุบลราชธานี</t>
  </si>
  <si>
    <t>อุดหนุนองค์กรปกครองส่วนท้องถิ่น</t>
  </si>
  <si>
    <t>ปีละ 1 ครั้ง</t>
  </si>
  <si>
    <t xml:space="preserve"> 10 ก.ค. 2567</t>
  </si>
  <si>
    <t xml:space="preserve"> 24-25 ก.ค. 2567</t>
  </si>
  <si>
    <t xml:space="preserve"> 19 ก.ค. 2567</t>
  </si>
  <si>
    <t xml:space="preserve"> 12 เม.ย. 2567</t>
  </si>
  <si>
    <t xml:space="preserve"> 7 ก.ค. 2567</t>
  </si>
  <si>
    <t xml:space="preserve"> 26 ก.ค. 2567</t>
  </si>
  <si>
    <t xml:space="preserve"> 28 ส.ค. 2567</t>
  </si>
  <si>
    <t xml:space="preserve"> 21 ส.ค. - 3 ก.ย. 2567</t>
  </si>
  <si>
    <t xml:space="preserve">   9 ก.ย..       2567</t>
  </si>
  <si>
    <t xml:space="preserve"> 16 ส.ค. , 11 ก.ย. 2567</t>
  </si>
  <si>
    <t xml:space="preserve">15 ก.พ. , 16 เม.ย. และ 18 มิ.ย. 2567 </t>
  </si>
  <si>
    <t xml:space="preserve"> 12 ก.ค. - 10 ก.ย. 2567</t>
  </si>
  <si>
    <t xml:space="preserve"> 18 มิ.ย. - 17 ก.ค. 2567</t>
  </si>
  <si>
    <t xml:space="preserve"> 19 มิ.ย. - 18 ก.ค. 2567</t>
  </si>
  <si>
    <t xml:space="preserve"> 26 เม.ย. - 26 พ.ค. 2567</t>
  </si>
  <si>
    <t xml:space="preserve"> 1 พ.ค. - 31 พ.ค. 2567</t>
  </si>
  <si>
    <t xml:space="preserve"> 28 ธ.ค. 2566 - 26 มี.ค. 2567</t>
  </si>
  <si>
    <t xml:space="preserve"> 9 ก.พ. - 9 พ.ค. 2567</t>
  </si>
  <si>
    <t xml:space="preserve"> 26 ม.ค. - 26 มี.ค. 2567</t>
  </si>
  <si>
    <t xml:space="preserve"> 13 พ.ย. - 13 ธ.ค. 2566</t>
  </si>
  <si>
    <t xml:space="preserve"> 6 ก.พ. - 7 มี.ค. 2567</t>
  </si>
  <si>
    <t xml:space="preserve"> 4 ก.ย. 2567 - 2 ม.ค. 2568</t>
  </si>
  <si>
    <t xml:space="preserve"> 17 มิ.ย. - 16 ก.ค. 2567</t>
  </si>
  <si>
    <t>เบิกจ่ายจำนวน 2 งวด  งวดแรก 1,314,000  งวดที่สอง 1,971,000</t>
  </si>
  <si>
    <t>โครงการก่อสร้างถนนคอนกรีตเสริมเหล็ก รหัสทางหลวงท้องถิ่น อบ.ถ. 156-14 สายถนนโนนแคน หมู่ที่ 10 บ้านนาแคนพัฒนา ตำบลบ้านแมด</t>
  </si>
  <si>
    <t>กว้าง 5 เมตร ยาว 474.00 เมตร หนา 0.15 เมตร หรือมีพื้นที่ไม่น้อยกว่า 2,370 ตารางเมตร</t>
  </si>
  <si>
    <t>เป็นเงินเหลือจ่ายจากโครงการที่ 1          ดำเนินการระหว่างวันที่ 2 ก.ย. - 16 พ.ย. 2567</t>
  </si>
  <si>
    <t xml:space="preserve"> 24 ส.ค. 2567</t>
  </si>
  <si>
    <t xml:space="preserve"> 24 ก.ย. 2567</t>
  </si>
  <si>
    <t xml:space="preserve"> 14 ก.ย. 2567</t>
  </si>
  <si>
    <t xml:space="preserve"> 27 มิ.ย. 2567</t>
  </si>
  <si>
    <t>3.6</t>
  </si>
  <si>
    <t>แผนงานสังคมสงเคราะห์</t>
  </si>
  <si>
    <t xml:space="preserve"> 23 เม.ย. และ 20 ก.ย. 2567</t>
  </si>
  <si>
    <t>เดือนสิงหาคม 2567</t>
  </si>
  <si>
    <t>โครงการก่อสร้างถนนคอนกรีตเสริมเหล็ก ซอยดอนงัว 1 ม.11</t>
  </si>
  <si>
    <t xml:space="preserve"> 2-2 เม.ย. 2567</t>
  </si>
  <si>
    <t xml:space="preserve">กว้าง 5 เมตร ยาว 417 เมตร หนา 0.15 เมตร </t>
  </si>
  <si>
    <t xml:space="preserve">กว้าง  4 เมตร  ระยะทางยาว  200 เมตร  หนา 0.15 เมตร </t>
  </si>
  <si>
    <t xml:space="preserve">กว้าง 4 เมตร ระยะทางยาว 90 เมตร หนา 0.15 เมตร </t>
  </si>
  <si>
    <t xml:space="preserve">กว้าง 4 เมตร  ระยาทางยาว 150 เมตร  หนา 0.15 เมตร </t>
  </si>
  <si>
    <t xml:space="preserve">กว้าง 3 เมตร  ระยะทางยาว 700 เมตร  </t>
  </si>
  <si>
    <t xml:space="preserve">กว้าง 3 เมตร  ยาว 650 เมตร  </t>
  </si>
  <si>
    <t>โครงการการจัดการแข่งขันกีฬาเยาวชนต้านยาเสพติด</t>
  </si>
  <si>
    <t>จำนวนโครงการในแผนปีงบประ มาณ 2567</t>
  </si>
  <si>
    <t>สรุปจำนวนโครงการ/จำนวนงบประมาณ และการเบิกจ่ายงบประมาณตามแผนพัฒนา ประจำปี 2567</t>
  </si>
  <si>
    <t>และแผนพัฒนาท้องถิ่น (พ.ศ. 2566-2570) แก้ไข ครั้งที่ 1/2564 , ครั้งที่ 1,2,3/2565 และครั้งที่ 1,2/2566   ประจำปีงบประมาณ พ.ศ. 2567</t>
  </si>
  <si>
    <t>-</t>
  </si>
  <si>
    <t xml:space="preserve"> 2 พ.ค. - 28 ก.ค. 2567</t>
  </si>
  <si>
    <t xml:space="preserve"> 22 พ.ย.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</si>
</sst>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Wingdings 2"/>
      <family val="1"/>
      <charset val="2"/>
    </font>
    <font>
      <sz val="16"/>
      <name val="Wingdings 2"/>
      <family val="1"/>
      <charset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5"/>
      <color theme="1"/>
      <name val="TH Sarabun New"/>
      <family val="2"/>
    </font>
    <font>
      <sz val="12"/>
      <color theme="0"/>
      <name val="TH Sarabun New"/>
      <family val="2"/>
    </font>
    <font>
      <sz val="16"/>
      <color theme="0"/>
      <name val="TH Sarabun New"/>
      <family val="2"/>
    </font>
    <font>
      <sz val="13"/>
      <color theme="0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5"/>
      <color theme="1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sz val="16"/>
      <name val="TH Sarabun New"/>
      <family val="2"/>
      <charset val="222"/>
    </font>
    <font>
      <sz val="15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87" fontId="6" fillId="0" borderId="0" xfId="1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3" fontId="7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87" fontId="8" fillId="0" borderId="0" xfId="1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3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187" fontId="6" fillId="2" borderId="11" xfId="1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187" fontId="7" fillId="2" borderId="11" xfId="1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87" fontId="6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87" fontId="7" fillId="0" borderId="1" xfId="1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center" vertical="center"/>
    </xf>
    <xf numFmtId="187" fontId="5" fillId="2" borderId="11" xfId="1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187" fontId="6" fillId="0" borderId="1" xfId="1" applyNumberFormat="1" applyFont="1" applyBorder="1" applyAlignment="1">
      <alignment vertical="center"/>
    </xf>
    <xf numFmtId="187" fontId="7" fillId="0" borderId="1" xfId="1" applyNumberFormat="1" applyFont="1" applyBorder="1" applyAlignment="1">
      <alignment vertical="center"/>
    </xf>
    <xf numFmtId="43" fontId="12" fillId="0" borderId="1" xfId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right" vertical="center"/>
    </xf>
    <xf numFmtId="187" fontId="6" fillId="0" borderId="1" xfId="1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87" fontId="17" fillId="0" borderId="5" xfId="1" applyNumberFormat="1" applyFont="1" applyBorder="1" applyAlignment="1">
      <alignment vertical="center"/>
    </xf>
    <xf numFmtId="43" fontId="12" fillId="0" borderId="2" xfId="1" applyFont="1" applyBorder="1" applyAlignment="1">
      <alignment vertical="center"/>
    </xf>
    <xf numFmtId="187" fontId="12" fillId="0" borderId="5" xfId="1" applyNumberFormat="1" applyFont="1" applyBorder="1" applyAlignment="1">
      <alignment vertical="center"/>
    </xf>
    <xf numFmtId="187" fontId="17" fillId="0" borderId="5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87" fontId="12" fillId="0" borderId="6" xfId="1" applyNumberFormat="1" applyFont="1" applyBorder="1" applyAlignment="1">
      <alignment vertical="center"/>
    </xf>
    <xf numFmtId="43" fontId="12" fillId="0" borderId="6" xfId="1" applyFont="1" applyBorder="1" applyAlignment="1">
      <alignment vertical="center"/>
    </xf>
    <xf numFmtId="187" fontId="17" fillId="0" borderId="6" xfId="1" applyNumberFormat="1" applyFont="1" applyBorder="1" applyAlignment="1">
      <alignment horizontal="center" vertical="center"/>
    </xf>
    <xf numFmtId="187" fontId="17" fillId="0" borderId="6" xfId="1" applyNumberFormat="1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187" fontId="12" fillId="0" borderId="7" xfId="1" applyNumberFormat="1" applyFont="1" applyBorder="1" applyAlignment="1">
      <alignment vertical="center"/>
    </xf>
    <xf numFmtId="43" fontId="12" fillId="0" borderId="7" xfId="1" applyFont="1" applyBorder="1" applyAlignment="1">
      <alignment vertical="center"/>
    </xf>
    <xf numFmtId="187" fontId="17" fillId="0" borderId="7" xfId="1" applyNumberFormat="1" applyFont="1" applyBorder="1" applyAlignment="1">
      <alignment horizontal="center" vertical="center"/>
    </xf>
    <xf numFmtId="0" fontId="12" fillId="0" borderId="0" xfId="0" applyFont="1"/>
    <xf numFmtId="187" fontId="18" fillId="0" borderId="0" xfId="1" applyNumberFormat="1" applyFont="1"/>
    <xf numFmtId="0" fontId="18" fillId="0" borderId="0" xfId="0" applyFont="1"/>
    <xf numFmtId="187" fontId="12" fillId="0" borderId="0" xfId="0" applyNumberFormat="1" applyFont="1"/>
    <xf numFmtId="43" fontId="12" fillId="0" borderId="0" xfId="0" applyNumberFormat="1" applyFont="1"/>
    <xf numFmtId="187" fontId="12" fillId="0" borderId="0" xfId="1" applyNumberFormat="1" applyFont="1"/>
    <xf numFmtId="0" fontId="5" fillId="0" borderId="0" xfId="0" applyFont="1"/>
    <xf numFmtId="0" fontId="6" fillId="0" borderId="8" xfId="0" applyFont="1" applyBorder="1" applyAlignment="1">
      <alignment vertical="center" wrapText="1"/>
    </xf>
    <xf numFmtId="187" fontId="12" fillId="0" borderId="8" xfId="1" applyNumberFormat="1" applyFont="1" applyBorder="1" applyAlignment="1">
      <alignment horizontal="left" vertical="center"/>
    </xf>
    <xf numFmtId="187" fontId="12" fillId="0" borderId="5" xfId="0" applyNumberFormat="1" applyFont="1" applyBorder="1"/>
    <xf numFmtId="2" fontId="12" fillId="0" borderId="8" xfId="0" applyNumberFormat="1" applyFont="1" applyBorder="1"/>
    <xf numFmtId="43" fontId="12" fillId="0" borderId="8" xfId="0" applyNumberFormat="1" applyFont="1" applyBorder="1" applyAlignment="1">
      <alignment vertical="center"/>
    </xf>
    <xf numFmtId="2" fontId="12" fillId="0" borderId="8" xfId="0" applyNumberFormat="1" applyFont="1" applyBorder="1" applyAlignment="1">
      <alignment vertical="center"/>
    </xf>
    <xf numFmtId="187" fontId="12" fillId="0" borderId="8" xfId="1" applyNumberFormat="1" applyFont="1" applyBorder="1" applyAlignment="1">
      <alignment vertical="center"/>
    </xf>
    <xf numFmtId="187" fontId="12" fillId="0" borderId="6" xfId="1" applyNumberFormat="1" applyFont="1" applyBorder="1" applyAlignment="1">
      <alignment horizontal="left" vertical="center"/>
    </xf>
    <xf numFmtId="187" fontId="12" fillId="0" borderId="8" xfId="0" applyNumberFormat="1" applyFont="1" applyBorder="1"/>
    <xf numFmtId="187" fontId="12" fillId="0" borderId="8" xfId="0" applyNumberFormat="1" applyFont="1" applyBorder="1" applyAlignment="1">
      <alignment vertical="center"/>
    </xf>
    <xf numFmtId="187" fontId="12" fillId="0" borderId="7" xfId="1" applyNumberFormat="1" applyFont="1" applyBorder="1" applyAlignment="1">
      <alignment horizontal="left" vertical="center"/>
    </xf>
    <xf numFmtId="187" fontId="12" fillId="0" borderId="3" xfId="0" applyNumberFormat="1" applyFont="1" applyBorder="1" applyAlignment="1">
      <alignment vertical="center"/>
    </xf>
    <xf numFmtId="2" fontId="12" fillId="0" borderId="7" xfId="0" applyNumberFormat="1" applyFont="1" applyBorder="1" applyAlignment="1">
      <alignment vertical="center"/>
    </xf>
    <xf numFmtId="43" fontId="12" fillId="0" borderId="7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43" fontId="12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3" fontId="11" fillId="2" borderId="11" xfId="1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87" fontId="6" fillId="0" borderId="1" xfId="1" applyNumberFormat="1" applyFont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187" fontId="5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87" fontId="6" fillId="2" borderId="0" xfId="1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49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187" fontId="9" fillId="0" borderId="0" xfId="1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87" fontId="12" fillId="0" borderId="0" xfId="1" applyNumberFormat="1" applyFont="1" applyAlignment="1">
      <alignment vertical="center"/>
    </xf>
    <xf numFmtId="187" fontId="15" fillId="0" borderId="1" xfId="1" applyNumberFormat="1" applyFont="1" applyFill="1" applyBorder="1" applyAlignment="1">
      <alignment horizontal="left" vertical="center" wrapText="1"/>
    </xf>
    <xf numFmtId="43" fontId="6" fillId="0" borderId="1" xfId="1" applyFont="1" applyBorder="1" applyAlignment="1">
      <alignment horizontal="center" vertical="center"/>
    </xf>
    <xf numFmtId="43" fontId="17" fillId="0" borderId="2" xfId="1" applyFont="1" applyBorder="1" applyAlignment="1">
      <alignment vertical="center"/>
    </xf>
    <xf numFmtId="43" fontId="17" fillId="0" borderId="5" xfId="1" applyFont="1" applyBorder="1" applyAlignment="1">
      <alignment vertical="center"/>
    </xf>
    <xf numFmtId="43" fontId="17" fillId="0" borderId="6" xfId="1" applyFont="1" applyBorder="1" applyAlignment="1">
      <alignment vertical="center"/>
    </xf>
    <xf numFmtId="187" fontId="17" fillId="0" borderId="7" xfId="1" applyNumberFormat="1" applyFont="1" applyBorder="1" applyAlignment="1">
      <alignment vertical="center"/>
    </xf>
    <xf numFmtId="43" fontId="17" fillId="0" borderId="7" xfId="1" applyFont="1" applyBorder="1" applyAlignment="1">
      <alignment vertical="center"/>
    </xf>
    <xf numFmtId="43" fontId="17" fillId="0" borderId="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87" fontId="12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187" fontId="19" fillId="0" borderId="1" xfId="1" applyNumberFormat="1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187" fontId="19" fillId="0" borderId="1" xfId="1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87" fontId="19" fillId="0" borderId="1" xfId="1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2" fontId="6" fillId="0" borderId="13" xfId="0" applyNumberFormat="1" applyFont="1" applyBorder="1" applyAlignment="1">
      <alignment vertical="center"/>
    </xf>
    <xf numFmtId="187" fontId="6" fillId="0" borderId="13" xfId="0" applyNumberFormat="1" applyFont="1" applyBorder="1" applyAlignment="1">
      <alignment vertical="center"/>
    </xf>
    <xf numFmtId="187" fontId="6" fillId="0" borderId="1" xfId="0" applyNumberFormat="1" applyFont="1" applyBorder="1" applyAlignment="1">
      <alignment horizontal="right" vertical="center"/>
    </xf>
    <xf numFmtId="187" fontId="6" fillId="0" borderId="0" xfId="0" applyNumberFormat="1" applyFont="1" applyAlignment="1">
      <alignment vertical="center"/>
    </xf>
    <xf numFmtId="187" fontId="6" fillId="0" borderId="1" xfId="0" applyNumberFormat="1" applyFont="1" applyBorder="1" applyAlignment="1">
      <alignment horizontal="center" vertical="center"/>
    </xf>
    <xf numFmtId="0" fontId="6" fillId="0" borderId="0" xfId="0" applyFont="1" applyBorder="1"/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87" fontId="6" fillId="0" borderId="0" xfId="1" applyNumberFormat="1" applyFont="1" applyBorder="1"/>
    <xf numFmtId="187" fontId="17" fillId="0" borderId="0" xfId="1" applyNumberFormat="1" applyFont="1" applyBorder="1" applyAlignment="1">
      <alignment horizontal="center"/>
    </xf>
    <xf numFmtId="0" fontId="12" fillId="0" borderId="0" xfId="0" applyFont="1" applyBorder="1"/>
    <xf numFmtId="187" fontId="15" fillId="0" borderId="0" xfId="1" applyNumberFormat="1" applyFont="1" applyBorder="1"/>
    <xf numFmtId="0" fontId="17" fillId="0" borderId="0" xfId="0" applyFont="1" applyBorder="1"/>
    <xf numFmtId="0" fontId="15" fillId="0" borderId="0" xfId="0" applyFont="1" applyBorder="1"/>
    <xf numFmtId="187" fontId="15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87" fontId="6" fillId="0" borderId="3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3" fontId="12" fillId="0" borderId="3" xfId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87" fontId="1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7" fontId="20" fillId="0" borderId="1" xfId="1" applyNumberFormat="1" applyFont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 wrapText="1"/>
    </xf>
    <xf numFmtId="187" fontId="11" fillId="0" borderId="3" xfId="1" applyNumberFormat="1" applyFont="1" applyBorder="1" applyAlignment="1">
      <alignment horizontal="center" vertical="top"/>
    </xf>
    <xf numFmtId="43" fontId="11" fillId="0" borderId="3" xfId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43" fontId="13" fillId="0" borderId="3" xfId="1" applyFont="1" applyBorder="1" applyAlignment="1">
      <alignment horizontal="center" vertical="top"/>
    </xf>
    <xf numFmtId="187" fontId="5" fillId="0" borderId="3" xfId="1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43" fontId="7" fillId="0" borderId="1" xfId="1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49" fontId="19" fillId="0" borderId="1" xfId="0" applyNumberFormat="1" applyFont="1" applyBorder="1" applyAlignment="1">
      <alignment horizontal="center" vertical="center"/>
    </xf>
    <xf numFmtId="15" fontId="19" fillId="0" borderId="1" xfId="0" applyNumberFormat="1" applyFont="1" applyBorder="1" applyAlignment="1">
      <alignment horizontal="center" vertical="center" wrapText="1"/>
    </xf>
    <xf numFmtId="41" fontId="17" fillId="0" borderId="5" xfId="1" applyNumberFormat="1" applyFont="1" applyBorder="1" applyAlignment="1">
      <alignment vertical="center"/>
    </xf>
    <xf numFmtId="187" fontId="17" fillId="0" borderId="5" xfId="1" applyNumberFormat="1" applyFont="1" applyFill="1" applyBorder="1" applyAlignment="1">
      <alignment vertical="center"/>
    </xf>
    <xf numFmtId="187" fontId="17" fillId="0" borderId="6" xfId="1" applyNumberFormat="1" applyFont="1" applyFill="1" applyBorder="1" applyAlignment="1">
      <alignment vertical="center"/>
    </xf>
    <xf numFmtId="187" fontId="17" fillId="0" borderId="7" xfId="1" applyNumberFormat="1" applyFont="1" applyFill="1" applyBorder="1" applyAlignment="1">
      <alignment vertical="center"/>
    </xf>
    <xf numFmtId="187" fontId="18" fillId="0" borderId="0" xfId="1" applyNumberFormat="1" applyFont="1" applyFill="1"/>
    <xf numFmtId="0" fontId="12" fillId="0" borderId="0" xfId="0" applyFont="1" applyFill="1"/>
    <xf numFmtId="0" fontId="14" fillId="0" borderId="0" xfId="0" applyFont="1" applyFill="1"/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87" fontId="11" fillId="0" borderId="2" xfId="1" applyNumberFormat="1" applyFont="1" applyBorder="1" applyAlignment="1">
      <alignment horizontal="center" vertical="top" wrapText="1"/>
    </xf>
    <xf numFmtId="187" fontId="11" fillId="0" borderId="3" xfId="1" applyNumberFormat="1" applyFont="1" applyBorder="1" applyAlignment="1">
      <alignment horizontal="center" vertical="top" wrapText="1"/>
    </xf>
    <xf numFmtId="187" fontId="11" fillId="0" borderId="1" xfId="1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43" fontId="12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87" fontId="12" fillId="0" borderId="6" xfId="1" applyNumberFormat="1" applyFont="1" applyBorder="1" applyAlignment="1">
      <alignment horizontal="center" vertical="center"/>
    </xf>
    <xf numFmtId="187" fontId="12" fillId="0" borderId="7" xfId="1" applyNumberFormat="1" applyFont="1" applyBorder="1" applyAlignment="1">
      <alignment horizontal="center" vertical="center"/>
    </xf>
    <xf numFmtId="1" fontId="17" fillId="0" borderId="2" xfId="1" applyNumberFormat="1" applyFont="1" applyBorder="1" applyAlignment="1">
      <alignment vertical="center"/>
    </xf>
    <xf numFmtId="1" fontId="17" fillId="0" borderId="14" xfId="1" applyNumberFormat="1" applyFont="1" applyBorder="1" applyAlignment="1">
      <alignment vertical="center"/>
    </xf>
    <xf numFmtId="1" fontId="17" fillId="0" borderId="6" xfId="1" applyNumberFormat="1" applyFont="1" applyBorder="1" applyAlignment="1">
      <alignment vertical="center"/>
    </xf>
    <xf numFmtId="1" fontId="17" fillId="0" borderId="3" xfId="1" applyNumberFormat="1" applyFont="1" applyBorder="1" applyAlignment="1">
      <alignment vertical="center"/>
    </xf>
    <xf numFmtId="1" fontId="17" fillId="0" borderId="7" xfId="1" applyNumberFormat="1" applyFont="1" applyBorder="1" applyAlignment="1">
      <alignment vertical="center"/>
    </xf>
    <xf numFmtId="1" fontId="12" fillId="0" borderId="5" xfId="1" applyNumberFormat="1" applyFont="1" applyBorder="1" applyAlignment="1">
      <alignment vertical="center"/>
    </xf>
    <xf numFmtId="1" fontId="12" fillId="0" borderId="6" xfId="1" applyNumberFormat="1" applyFont="1" applyBorder="1" applyAlignment="1">
      <alignment vertical="center"/>
    </xf>
    <xf numFmtId="1" fontId="12" fillId="0" borderId="7" xfId="1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352425</xdr:colOff>
      <xdr:row>5</xdr:row>
      <xdr:rowOff>1052512</xdr:rowOff>
    </xdr:from>
    <xdr:ext cx="914400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5172075" y="3414712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352425</xdr:colOff>
      <xdr:row>5</xdr:row>
      <xdr:rowOff>1052512</xdr:rowOff>
    </xdr:from>
    <xdr:ext cx="914400" cy="262572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3CA85864-76D3-4D1B-AA49-A61F161EA35D}"/>
            </a:ext>
          </a:extLst>
        </xdr:cNvPr>
        <xdr:cNvSpPr txBox="1"/>
      </xdr:nvSpPr>
      <xdr:spPr>
        <a:xfrm>
          <a:off x="5538258" y="3412595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352425</xdr:colOff>
      <xdr:row>6</xdr:row>
      <xdr:rowOff>1052512</xdr:rowOff>
    </xdr:from>
    <xdr:ext cx="914400" cy="262572"/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17161A0-AD35-4E81-AF3B-4CCDCEC11DA5}"/>
            </a:ext>
          </a:extLst>
        </xdr:cNvPr>
        <xdr:cNvSpPr txBox="1"/>
      </xdr:nvSpPr>
      <xdr:spPr>
        <a:xfrm>
          <a:off x="5538258" y="3412595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352425</xdr:colOff>
      <xdr:row>6</xdr:row>
      <xdr:rowOff>1052512</xdr:rowOff>
    </xdr:from>
    <xdr:ext cx="914400" cy="262572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0952A3B-DAFF-496D-94B9-1784D9966FBD}"/>
            </a:ext>
          </a:extLst>
        </xdr:cNvPr>
        <xdr:cNvSpPr txBox="1"/>
      </xdr:nvSpPr>
      <xdr:spPr>
        <a:xfrm>
          <a:off x="5534025" y="3414712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352425</xdr:colOff>
      <xdr:row>6</xdr:row>
      <xdr:rowOff>1052512</xdr:rowOff>
    </xdr:from>
    <xdr:ext cx="914400" cy="262572"/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4881751E-2DC4-4E4D-A093-767BEBDD6B59}"/>
            </a:ext>
          </a:extLst>
        </xdr:cNvPr>
        <xdr:cNvSpPr txBox="1"/>
      </xdr:nvSpPr>
      <xdr:spPr>
        <a:xfrm>
          <a:off x="5534025" y="3414712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352425</xdr:colOff>
      <xdr:row>6</xdr:row>
      <xdr:rowOff>1052512</xdr:rowOff>
    </xdr:from>
    <xdr:ext cx="914400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C674A6BE-C2DB-4AE8-BEB8-36ACA236A0DE}"/>
            </a:ext>
          </a:extLst>
        </xdr:cNvPr>
        <xdr:cNvSpPr txBox="1"/>
      </xdr:nvSpPr>
      <xdr:spPr>
        <a:xfrm>
          <a:off x="5534025" y="3414712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opLeftCell="A6" zoomScaleNormal="100" workbookViewId="0">
      <selection activeCell="T12" sqref="T12"/>
    </sheetView>
  </sheetViews>
  <sheetFormatPr defaultRowHeight="24" x14ac:dyDescent="0.55000000000000004"/>
  <cols>
    <col min="1" max="1" width="16" style="47" customWidth="1"/>
    <col min="2" max="2" width="10.75" style="47" customWidth="1"/>
    <col min="3" max="3" width="10.125" style="47" customWidth="1"/>
    <col min="4" max="4" width="10.25" style="47" customWidth="1"/>
    <col min="5" max="5" width="10.625" style="47" customWidth="1"/>
    <col min="6" max="6" width="7.75" style="47" customWidth="1"/>
    <col min="7" max="7" width="9" style="47"/>
    <col min="8" max="8" width="9.625" style="47" customWidth="1"/>
    <col min="9" max="10" width="7.125" style="47" customWidth="1"/>
    <col min="11" max="11" width="9.25" style="47" customWidth="1"/>
    <col min="12" max="12" width="7.125" style="47" customWidth="1"/>
    <col min="13" max="13" width="9.5" style="47" customWidth="1"/>
    <col min="14" max="14" width="7.125" style="47" customWidth="1"/>
    <col min="15" max="15" width="8.25" style="47" customWidth="1"/>
    <col min="16" max="16" width="8.375" style="47" customWidth="1"/>
    <col min="17" max="17" width="8.625" style="47" customWidth="1"/>
    <col min="18" max="18" width="7.125" style="47" customWidth="1"/>
    <col min="19" max="16384" width="9" style="47"/>
  </cols>
  <sheetData>
    <row r="1" spans="1:21" ht="32.25" customHeight="1" x14ac:dyDescent="0.55000000000000004">
      <c r="A1" s="202" t="s">
        <v>64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</row>
    <row r="2" spans="1:21" s="5" customFormat="1" ht="24.95" customHeight="1" x14ac:dyDescent="0.2">
      <c r="A2" s="204" t="s">
        <v>353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</row>
    <row r="3" spans="1:21" s="5" customFormat="1" ht="24.95" customHeight="1" x14ac:dyDescent="0.2">
      <c r="A3" s="204" t="s">
        <v>246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4" spans="1:21" s="5" customFormat="1" ht="24.95" customHeight="1" x14ac:dyDescent="0.2">
      <c r="A4" s="204" t="s">
        <v>247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</row>
    <row r="5" spans="1:21" s="5" customFormat="1" ht="24.95" customHeight="1" x14ac:dyDescent="0.2"/>
    <row r="6" spans="1:21" s="48" customFormat="1" ht="36.75" customHeight="1" x14ac:dyDescent="0.2">
      <c r="A6" s="203" t="s">
        <v>35</v>
      </c>
      <c r="B6" s="203" t="s">
        <v>37</v>
      </c>
      <c r="C6" s="203" t="s">
        <v>36</v>
      </c>
      <c r="D6" s="203" t="s">
        <v>55</v>
      </c>
      <c r="E6" s="203" t="s">
        <v>39</v>
      </c>
      <c r="F6" s="203" t="s">
        <v>38</v>
      </c>
      <c r="G6" s="203" t="s">
        <v>62</v>
      </c>
      <c r="H6" s="203" t="s">
        <v>61</v>
      </c>
      <c r="I6" s="203" t="s">
        <v>40</v>
      </c>
      <c r="J6" s="203"/>
      <c r="K6" s="203"/>
      <c r="L6" s="203"/>
      <c r="M6" s="203"/>
      <c r="N6" s="203"/>
      <c r="O6" s="203"/>
      <c r="P6" s="203"/>
      <c r="Q6" s="203"/>
      <c r="R6" s="203"/>
      <c r="U6" s="48" t="s">
        <v>72</v>
      </c>
    </row>
    <row r="7" spans="1:21" s="48" customFormat="1" ht="130.5" x14ac:dyDescent="0.2">
      <c r="A7" s="203"/>
      <c r="B7" s="203"/>
      <c r="C7" s="203"/>
      <c r="D7" s="203"/>
      <c r="E7" s="203"/>
      <c r="F7" s="203"/>
      <c r="G7" s="203"/>
      <c r="H7" s="203"/>
      <c r="I7" s="176" t="s">
        <v>30</v>
      </c>
      <c r="J7" s="176" t="s">
        <v>38</v>
      </c>
      <c r="K7" s="176" t="s">
        <v>31</v>
      </c>
      <c r="L7" s="176" t="s">
        <v>38</v>
      </c>
      <c r="M7" s="176" t="s">
        <v>17</v>
      </c>
      <c r="N7" s="176" t="s">
        <v>38</v>
      </c>
      <c r="O7" s="176" t="s">
        <v>41</v>
      </c>
      <c r="P7" s="177" t="s">
        <v>77</v>
      </c>
      <c r="Q7" s="176" t="s">
        <v>42</v>
      </c>
      <c r="R7" s="176" t="s">
        <v>38</v>
      </c>
    </row>
    <row r="8" spans="1:21" x14ac:dyDescent="0.55000000000000004">
      <c r="A8" s="49" t="s">
        <v>50</v>
      </c>
      <c r="B8" s="50">
        <v>72499500</v>
      </c>
      <c r="C8" s="50">
        <f>+ยุทธศาสตร์ด้านโครงสร้างพื้นฐาน!J6+'โครงสร้างพื้นฐาน (เงินสะสม)'!J6</f>
        <v>9012000</v>
      </c>
      <c r="D8" s="109">
        <f>C8*100/B8</f>
        <v>12.43043055469348</v>
      </c>
      <c r="E8" s="50">
        <f>ยุทธศาสตร์ด้านโครงสร้างพื้นฐาน!K6+'โครงสร้างพื้นฐาน (เงินสะสม)'!K6</f>
        <v>3699960</v>
      </c>
      <c r="F8" s="109">
        <f>E8*100/C8</f>
        <v>41.055925432756325</v>
      </c>
      <c r="G8" s="53">
        <f>+สรุปการติดตามผลการดำเนินงาน!B7</f>
        <v>100</v>
      </c>
      <c r="H8" s="53">
        <f>6+14</f>
        <v>20</v>
      </c>
      <c r="I8" s="53">
        <v>18</v>
      </c>
      <c r="J8" s="109">
        <f>I8*100/H8</f>
        <v>90</v>
      </c>
      <c r="K8" s="192">
        <v>2</v>
      </c>
      <c r="L8" s="109">
        <f>K8*100/H8</f>
        <v>10</v>
      </c>
      <c r="M8" s="193">
        <v>80</v>
      </c>
      <c r="N8" s="110">
        <f>M8*100/G8</f>
        <v>80</v>
      </c>
      <c r="O8" s="227">
        <v>0</v>
      </c>
      <c r="P8" s="227">
        <f>O8*100/H8</f>
        <v>0</v>
      </c>
      <c r="Q8" s="232">
        <v>0</v>
      </c>
      <c r="R8" s="232">
        <v>0</v>
      </c>
    </row>
    <row r="9" spans="1:21" x14ac:dyDescent="0.55000000000000004">
      <c r="A9" s="54" t="s">
        <v>51</v>
      </c>
      <c r="B9" s="55">
        <v>4260000</v>
      </c>
      <c r="C9" s="58">
        <f>ด้านเศรษฐกิจ!J6</f>
        <v>70000</v>
      </c>
      <c r="D9" s="111">
        <f t="shared" ref="D9:D12" si="0">C9*100/B9</f>
        <v>1.6431924882629108</v>
      </c>
      <c r="E9" s="58">
        <f>ด้านเศรษฐกิจ!K6</f>
        <v>50000</v>
      </c>
      <c r="F9" s="111">
        <f>E9*100/C9</f>
        <v>71.428571428571431</v>
      </c>
      <c r="G9" s="57">
        <f>+สรุปการติดตามผลการดำเนินงาน!B8</f>
        <v>16</v>
      </c>
      <c r="H9" s="57">
        <v>1</v>
      </c>
      <c r="I9" s="57">
        <v>1</v>
      </c>
      <c r="J9" s="111">
        <f>I9*100/H9</f>
        <v>100</v>
      </c>
      <c r="K9" s="229">
        <v>0</v>
      </c>
      <c r="L9" s="229">
        <f>K9*100/H9</f>
        <v>0</v>
      </c>
      <c r="M9" s="194">
        <v>15</v>
      </c>
      <c r="N9" s="111">
        <f>M9*100/G9</f>
        <v>93.75</v>
      </c>
      <c r="O9" s="228">
        <v>0</v>
      </c>
      <c r="P9" s="229">
        <f>O9*100/H9</f>
        <v>0</v>
      </c>
      <c r="Q9" s="233">
        <v>0</v>
      </c>
      <c r="R9" s="233">
        <v>0</v>
      </c>
      <c r="U9" s="136"/>
    </row>
    <row r="10" spans="1:21" ht="48" x14ac:dyDescent="0.55000000000000004">
      <c r="A10" s="54" t="s">
        <v>52</v>
      </c>
      <c r="B10" s="55">
        <v>17930000</v>
      </c>
      <c r="C10" s="58">
        <f>ด้านคุณภาพชิวิต!J6</f>
        <v>8351000</v>
      </c>
      <c r="D10" s="111">
        <f t="shared" si="0"/>
        <v>46.575571667596208</v>
      </c>
      <c r="E10" s="58">
        <f>ด้านคุณภาพชิวิต!K6</f>
        <v>6048131</v>
      </c>
      <c r="F10" s="111">
        <f t="shared" ref="F10:F12" si="1">E10*100/C10</f>
        <v>72.424033049934138</v>
      </c>
      <c r="G10" s="57">
        <f>+สรุปการติดตามผลการดำเนินงาน!B9</f>
        <v>63</v>
      </c>
      <c r="H10" s="57">
        <v>28</v>
      </c>
      <c r="I10" s="57">
        <v>28</v>
      </c>
      <c r="J10" s="111">
        <f>I10*100/H10</f>
        <v>100</v>
      </c>
      <c r="K10" s="229">
        <v>0</v>
      </c>
      <c r="L10" s="229">
        <f>K10*100/H10</f>
        <v>0</v>
      </c>
      <c r="M10" s="194">
        <v>35</v>
      </c>
      <c r="N10" s="111">
        <f>M10*100/G10</f>
        <v>55.555555555555557</v>
      </c>
      <c r="O10" s="228">
        <v>0</v>
      </c>
      <c r="P10" s="229">
        <f>O10*100/H10</f>
        <v>0</v>
      </c>
      <c r="Q10" s="233">
        <v>0</v>
      </c>
      <c r="R10" s="233">
        <v>0</v>
      </c>
      <c r="U10" s="136"/>
    </row>
    <row r="11" spans="1:21" ht="72" x14ac:dyDescent="0.55000000000000004">
      <c r="A11" s="54" t="s">
        <v>53</v>
      </c>
      <c r="B11" s="55">
        <v>160000</v>
      </c>
      <c r="C11" s="58">
        <f>+สรุปการติดตามผลการดำเนินงาน!D10</f>
        <v>70000</v>
      </c>
      <c r="D11" s="111">
        <f t="shared" si="0"/>
        <v>43.75</v>
      </c>
      <c r="E11" s="58">
        <f>ด้านสิ่งแวดล้อม!K6</f>
        <v>57000</v>
      </c>
      <c r="F11" s="111">
        <f t="shared" si="1"/>
        <v>81.428571428571431</v>
      </c>
      <c r="G11" s="57">
        <f>+สรุปการติดตามผลการดำเนินงาน!B10</f>
        <v>5</v>
      </c>
      <c r="H11" s="57">
        <v>2</v>
      </c>
      <c r="I11" s="57">
        <v>2</v>
      </c>
      <c r="J11" s="111">
        <f>I11*100/H11</f>
        <v>100</v>
      </c>
      <c r="K11" s="229">
        <v>0</v>
      </c>
      <c r="L11" s="229">
        <f>K11*100/H11</f>
        <v>0</v>
      </c>
      <c r="M11" s="194">
        <v>3</v>
      </c>
      <c r="N11" s="111">
        <f>M11*100/G11</f>
        <v>60</v>
      </c>
      <c r="O11" s="229">
        <v>0</v>
      </c>
      <c r="P11" s="229">
        <f>O11*100/H11</f>
        <v>0</v>
      </c>
      <c r="Q11" s="233">
        <v>0</v>
      </c>
      <c r="R11" s="233">
        <v>0</v>
      </c>
    </row>
    <row r="12" spans="1:21" ht="72" x14ac:dyDescent="0.55000000000000004">
      <c r="A12" s="59" t="s">
        <v>54</v>
      </c>
      <c r="B12" s="60">
        <v>4630000</v>
      </c>
      <c r="C12" s="112">
        <f>บริหารบ้านเมืองที่ดี!J5</f>
        <v>880000</v>
      </c>
      <c r="D12" s="113">
        <f t="shared" si="0"/>
        <v>19.00647948164147</v>
      </c>
      <c r="E12" s="112">
        <f>บริหารบ้านเมืองที่ดี!K5</f>
        <v>818950</v>
      </c>
      <c r="F12" s="113">
        <f t="shared" si="1"/>
        <v>93.0625</v>
      </c>
      <c r="G12" s="62">
        <f>+สรุปการติดตามผลการดำเนินงาน!B11</f>
        <v>30</v>
      </c>
      <c r="H12" s="62">
        <v>12</v>
      </c>
      <c r="I12" s="62">
        <v>12</v>
      </c>
      <c r="J12" s="114">
        <f>I12*100/H12</f>
        <v>100</v>
      </c>
      <c r="K12" s="231">
        <v>0</v>
      </c>
      <c r="L12" s="230">
        <f>K12*100/H12</f>
        <v>0</v>
      </c>
      <c r="M12" s="195">
        <v>18</v>
      </c>
      <c r="N12" s="113">
        <f>M12*100/G12</f>
        <v>60</v>
      </c>
      <c r="O12" s="230">
        <v>0</v>
      </c>
      <c r="P12" s="231">
        <f>O12*100/H12</f>
        <v>0</v>
      </c>
      <c r="Q12" s="234">
        <v>0</v>
      </c>
      <c r="R12" s="234">
        <v>0</v>
      </c>
    </row>
    <row r="13" spans="1:21" x14ac:dyDescent="0.55000000000000004">
      <c r="B13" s="63"/>
      <c r="C13" s="64">
        <f>SUM(C8:C12)</f>
        <v>18383000</v>
      </c>
      <c r="D13" s="64"/>
      <c r="E13" s="64">
        <f>SUM(E8:E12)</f>
        <v>10674041</v>
      </c>
      <c r="F13" s="64"/>
      <c r="G13" s="64" t="s">
        <v>75</v>
      </c>
      <c r="H13" s="64" t="s">
        <v>76</v>
      </c>
      <c r="I13" s="64">
        <f>SUM(I8:I12)</f>
        <v>61</v>
      </c>
      <c r="J13" s="64"/>
      <c r="K13" s="64">
        <f>SUM(K8:K12)</f>
        <v>2</v>
      </c>
      <c r="L13" s="64"/>
      <c r="M13" s="196">
        <f>SUM(M8:M12)</f>
        <v>151</v>
      </c>
      <c r="N13" s="64"/>
      <c r="O13" s="65">
        <f>SUM(O8:O12)</f>
        <v>0</v>
      </c>
      <c r="P13" s="64"/>
      <c r="Q13" s="64">
        <f>SUM(Q8:Q12)</f>
        <v>0</v>
      </c>
      <c r="R13" s="64"/>
    </row>
    <row r="14" spans="1:21" x14ac:dyDescent="0.55000000000000004">
      <c r="B14" s="63"/>
      <c r="C14" s="66"/>
      <c r="D14" s="63"/>
      <c r="E14" s="63"/>
      <c r="F14" s="63"/>
      <c r="G14" s="66"/>
      <c r="H14" s="66"/>
      <c r="I14" s="66"/>
      <c r="J14" s="63"/>
      <c r="K14" s="63"/>
      <c r="L14" s="63"/>
      <c r="M14" s="197"/>
      <c r="N14" s="63"/>
      <c r="O14" s="67"/>
      <c r="P14" s="68"/>
      <c r="Q14" s="68"/>
      <c r="R14" s="68"/>
    </row>
    <row r="15" spans="1:21" x14ac:dyDescent="0.55000000000000004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197"/>
      <c r="N15" s="63"/>
      <c r="O15" s="63"/>
      <c r="P15" s="63"/>
      <c r="Q15" s="63"/>
      <c r="R15" s="63"/>
    </row>
    <row r="16" spans="1:21" x14ac:dyDescent="0.55000000000000004">
      <c r="M16" s="198"/>
    </row>
  </sheetData>
  <mergeCells count="13">
    <mergeCell ref="A1:R1"/>
    <mergeCell ref="A6:A7"/>
    <mergeCell ref="E6:E7"/>
    <mergeCell ref="A2:R2"/>
    <mergeCell ref="A3:R3"/>
    <mergeCell ref="A4:R4"/>
    <mergeCell ref="I6:R6"/>
    <mergeCell ref="G6:G7"/>
    <mergeCell ref="F6:F7"/>
    <mergeCell ref="D6:D7"/>
    <mergeCell ref="C6:C7"/>
    <mergeCell ref="B6:B7"/>
    <mergeCell ref="H6:H7"/>
  </mergeCells>
  <pageMargins left="0.19685039370078741" right="0.19685039370078741" top="0.98425196850393704" bottom="0.39370078740157483" header="0.31496062992125984" footer="0.31496062992125984"/>
  <pageSetup paperSize="9" scale="87" firstPageNumber="14" orientation="landscape" useFirstPageNumber="1" r:id="rId1"/>
  <headerFooter>
    <oddFooter>&amp;R&amp;"TH SarabunPSK,ธรรมดา"&amp;12&amp;P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"/>
  <sheetViews>
    <sheetView zoomScaleNormal="100" zoomScaleSheetLayoutView="100" workbookViewId="0">
      <selection activeCell="H13" sqref="H13"/>
    </sheetView>
  </sheetViews>
  <sheetFormatPr defaultRowHeight="24" x14ac:dyDescent="0.55000000000000004"/>
  <cols>
    <col min="1" max="1" width="2.875" style="47" customWidth="1"/>
    <col min="2" max="2" width="31.875" style="47" customWidth="1"/>
    <col min="3" max="3" width="31.75" style="47" customWidth="1"/>
    <col min="4" max="6" width="9" style="47"/>
    <col min="7" max="7" width="16.5" style="47" customWidth="1"/>
    <col min="8" max="8" width="17.875" style="47" customWidth="1"/>
    <col min="9" max="9" width="16.625" style="47" customWidth="1"/>
    <col min="10" max="16384" width="9" style="47"/>
  </cols>
  <sheetData>
    <row r="1" spans="1:9" x14ac:dyDescent="0.55000000000000004">
      <c r="B1" s="47" t="s">
        <v>233</v>
      </c>
    </row>
    <row r="3" spans="1:9" x14ac:dyDescent="0.55000000000000004">
      <c r="B3" s="47" t="s">
        <v>234</v>
      </c>
      <c r="G3" s="14">
        <f>SUBTOTAL(9,(G6:G60))</f>
        <v>0</v>
      </c>
      <c r="H3" s="14">
        <f>SUBTOTAL(9,(H6:H60))</f>
        <v>0</v>
      </c>
    </row>
    <row r="4" spans="1:9" ht="42" customHeight="1" x14ac:dyDescent="0.55000000000000004">
      <c r="A4" s="219" t="s">
        <v>70</v>
      </c>
      <c r="B4" s="221" t="s">
        <v>234</v>
      </c>
      <c r="C4" s="221" t="s">
        <v>20</v>
      </c>
      <c r="D4" s="218" t="s">
        <v>15</v>
      </c>
      <c r="E4" s="218"/>
      <c r="F4" s="218"/>
      <c r="G4" s="218" t="s">
        <v>2</v>
      </c>
      <c r="H4" s="218"/>
      <c r="I4" s="218" t="s">
        <v>3</v>
      </c>
    </row>
    <row r="5" spans="1:9" ht="72" x14ac:dyDescent="0.55000000000000004">
      <c r="A5" s="220"/>
      <c r="B5" s="221"/>
      <c r="C5" s="221"/>
      <c r="D5" s="186" t="s">
        <v>58</v>
      </c>
      <c r="E5" s="186" t="s">
        <v>16</v>
      </c>
      <c r="F5" s="186" t="s">
        <v>17</v>
      </c>
      <c r="G5" s="187" t="s">
        <v>18</v>
      </c>
      <c r="H5" s="187" t="s">
        <v>19</v>
      </c>
      <c r="I5" s="218"/>
    </row>
    <row r="6" spans="1:9" ht="38.25" customHeight="1" x14ac:dyDescent="0.55000000000000004">
      <c r="A6" s="167">
        <v>1</v>
      </c>
      <c r="B6" s="167" t="s">
        <v>355</v>
      </c>
      <c r="C6" s="167" t="s">
        <v>355</v>
      </c>
      <c r="D6" s="167" t="s">
        <v>355</v>
      </c>
      <c r="E6" s="167" t="s">
        <v>355</v>
      </c>
      <c r="F6" s="167" t="s">
        <v>355</v>
      </c>
      <c r="G6" s="167" t="s">
        <v>355</v>
      </c>
      <c r="H6" s="91" t="s">
        <v>355</v>
      </c>
      <c r="I6" s="167" t="s">
        <v>355</v>
      </c>
    </row>
  </sheetData>
  <mergeCells count="6">
    <mergeCell ref="I4:I5"/>
    <mergeCell ref="A4:A5"/>
    <mergeCell ref="D4:F4"/>
    <mergeCell ref="C4:C5"/>
    <mergeCell ref="B4:B5"/>
    <mergeCell ref="G4:H4"/>
  </mergeCells>
  <pageMargins left="0.39370078740157483" right="0.39370078740157483" top="0.98425196850393704" bottom="0.39370078740157483" header="0.31496062992125984" footer="0.31496062992125984"/>
  <pageSetup paperSize="9" scale="85" firstPageNumber="52" orientation="landscape" useFirstPageNumber="1" r:id="rId1"/>
  <headerFooter>
    <oddFooter>&amp;R&amp;"TH SarabunPSK,ธรรมดา"&amp;12&amp;P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0"/>
  <sheetViews>
    <sheetView zoomScaleNormal="100" workbookViewId="0">
      <selection activeCell="D14" sqref="D14"/>
    </sheetView>
  </sheetViews>
  <sheetFormatPr defaultRowHeight="24" x14ac:dyDescent="0.55000000000000004"/>
  <cols>
    <col min="1" max="1" width="4.75" style="47" customWidth="1"/>
    <col min="2" max="2" width="31.875" style="47" customWidth="1"/>
    <col min="3" max="3" width="31.375" style="47" customWidth="1"/>
    <col min="4" max="6" width="9" style="47"/>
    <col min="7" max="7" width="16.5" style="47" customWidth="1"/>
    <col min="8" max="8" width="18.875" style="47" customWidth="1"/>
    <col min="9" max="9" width="17.875" style="47" customWidth="1"/>
    <col min="10" max="16384" width="9" style="47"/>
  </cols>
  <sheetData>
    <row r="1" spans="1:10" x14ac:dyDescent="0.55000000000000004">
      <c r="B1" s="47" t="s">
        <v>233</v>
      </c>
    </row>
    <row r="3" spans="1:10" x14ac:dyDescent="0.55000000000000004">
      <c r="B3" s="47" t="s">
        <v>236</v>
      </c>
      <c r="G3" s="14">
        <f>SUBTOTAL(9,(G7:G94))</f>
        <v>1435000</v>
      </c>
      <c r="H3" s="14">
        <f>SUBTOTAL(9,(H7:H94))</f>
        <v>0</v>
      </c>
    </row>
    <row r="4" spans="1:10" ht="42" customHeight="1" x14ac:dyDescent="0.55000000000000004">
      <c r="A4" s="219" t="s">
        <v>70</v>
      </c>
      <c r="B4" s="221" t="s">
        <v>235</v>
      </c>
      <c r="C4" s="221" t="s">
        <v>20</v>
      </c>
      <c r="D4" s="218" t="s">
        <v>15</v>
      </c>
      <c r="E4" s="218"/>
      <c r="F4" s="218"/>
      <c r="G4" s="218" t="s">
        <v>2</v>
      </c>
      <c r="H4" s="218"/>
      <c r="I4" s="218" t="s">
        <v>3</v>
      </c>
    </row>
    <row r="5" spans="1:10" ht="72" x14ac:dyDescent="0.55000000000000004">
      <c r="A5" s="220"/>
      <c r="B5" s="221"/>
      <c r="C5" s="221"/>
      <c r="D5" s="186" t="s">
        <v>58</v>
      </c>
      <c r="E5" s="186" t="s">
        <v>16</v>
      </c>
      <c r="F5" s="186" t="s">
        <v>17</v>
      </c>
      <c r="G5" s="187" t="s">
        <v>18</v>
      </c>
      <c r="H5" s="187" t="s">
        <v>19</v>
      </c>
      <c r="I5" s="218"/>
    </row>
    <row r="6" spans="1:10" ht="111.75" customHeight="1" x14ac:dyDescent="0.55000000000000004">
      <c r="A6" s="161">
        <v>1</v>
      </c>
      <c r="B6" s="9" t="s">
        <v>275</v>
      </c>
      <c r="C6" s="30" t="s">
        <v>276</v>
      </c>
      <c r="D6" s="2" t="s">
        <v>57</v>
      </c>
      <c r="E6" s="167" t="s">
        <v>355</v>
      </c>
      <c r="F6" s="167" t="s">
        <v>355</v>
      </c>
      <c r="G6" s="169">
        <v>4720000</v>
      </c>
      <c r="H6" s="91">
        <v>3285000</v>
      </c>
      <c r="I6" s="170" t="s">
        <v>331</v>
      </c>
    </row>
    <row r="7" spans="1:10" ht="127.5" customHeight="1" x14ac:dyDescent="0.55000000000000004">
      <c r="A7" s="167">
        <v>2</v>
      </c>
      <c r="B7" s="30" t="s">
        <v>332</v>
      </c>
      <c r="C7" s="175" t="s">
        <v>333</v>
      </c>
      <c r="D7" s="167" t="s">
        <v>355</v>
      </c>
      <c r="E7" s="2" t="s">
        <v>57</v>
      </c>
      <c r="F7" s="167" t="s">
        <v>355</v>
      </c>
      <c r="G7" s="107">
        <v>1435000</v>
      </c>
      <c r="H7" s="167" t="s">
        <v>355</v>
      </c>
      <c r="I7" s="171" t="s">
        <v>334</v>
      </c>
    </row>
    <row r="8" spans="1:10" x14ac:dyDescent="0.55000000000000004">
      <c r="A8" s="136"/>
      <c r="B8" s="137"/>
      <c r="C8" s="138"/>
      <c r="D8" s="139"/>
      <c r="E8" s="139"/>
      <c r="F8" s="136"/>
      <c r="G8" s="143"/>
      <c r="H8" s="140"/>
      <c r="I8" s="136"/>
      <c r="J8" s="136"/>
    </row>
    <row r="9" spans="1:10" x14ac:dyDescent="0.55000000000000004">
      <c r="A9" s="136"/>
      <c r="B9" s="144"/>
      <c r="C9" s="138"/>
      <c r="D9" s="136"/>
      <c r="E9" s="136"/>
      <c r="F9" s="136"/>
      <c r="G9" s="140"/>
      <c r="H9" s="140"/>
      <c r="I9" s="136"/>
      <c r="J9" s="136"/>
    </row>
    <row r="10" spans="1:10" x14ac:dyDescent="0.55000000000000004">
      <c r="A10" s="136"/>
      <c r="B10" s="136"/>
      <c r="C10" s="138"/>
      <c r="D10" s="136"/>
      <c r="E10" s="136"/>
      <c r="F10" s="136"/>
      <c r="G10" s="140"/>
      <c r="H10" s="140"/>
      <c r="I10" s="136"/>
      <c r="J10" s="136"/>
    </row>
    <row r="11" spans="1:10" x14ac:dyDescent="0.55000000000000004">
      <c r="A11" s="136"/>
      <c r="B11" s="136"/>
      <c r="C11" s="136"/>
      <c r="D11" s="136"/>
      <c r="E11" s="136"/>
      <c r="F11" s="136"/>
      <c r="G11" s="140"/>
      <c r="H11" s="140"/>
      <c r="I11" s="136"/>
      <c r="J11" s="136"/>
    </row>
    <row r="12" spans="1:10" x14ac:dyDescent="0.55000000000000004">
      <c r="A12" s="136"/>
      <c r="B12" s="136"/>
      <c r="C12" s="145"/>
      <c r="D12" s="136"/>
      <c r="E12" s="136"/>
      <c r="F12" s="136"/>
      <c r="G12" s="140"/>
      <c r="H12" s="140"/>
      <c r="I12" s="136"/>
      <c r="J12" s="136"/>
    </row>
    <row r="13" spans="1:10" x14ac:dyDescent="0.55000000000000004">
      <c r="A13" s="136"/>
      <c r="B13" s="137"/>
      <c r="C13" s="138"/>
      <c r="D13" s="139"/>
      <c r="E13" s="139"/>
      <c r="F13" s="136"/>
      <c r="G13" s="143"/>
      <c r="H13" s="140"/>
      <c r="I13" s="136"/>
      <c r="J13" s="136"/>
    </row>
    <row r="14" spans="1:10" x14ac:dyDescent="0.55000000000000004">
      <c r="A14" s="136"/>
      <c r="B14" s="144"/>
      <c r="C14" s="138"/>
      <c r="D14" s="136"/>
      <c r="E14" s="136"/>
      <c r="F14" s="136"/>
      <c r="G14" s="140"/>
      <c r="H14" s="140"/>
      <c r="I14" s="136"/>
      <c r="J14" s="136"/>
    </row>
    <row r="15" spans="1:10" x14ac:dyDescent="0.55000000000000004">
      <c r="A15" s="136"/>
      <c r="B15" s="136"/>
      <c r="C15" s="138"/>
      <c r="D15" s="136"/>
      <c r="E15" s="136"/>
      <c r="F15" s="136"/>
      <c r="G15" s="140"/>
      <c r="H15" s="140"/>
      <c r="I15" s="136"/>
      <c r="J15" s="136"/>
    </row>
    <row r="16" spans="1:10" x14ac:dyDescent="0.55000000000000004">
      <c r="A16" s="136"/>
      <c r="B16" s="136"/>
      <c r="C16" s="136"/>
      <c r="D16" s="136"/>
      <c r="E16" s="136"/>
      <c r="F16" s="136"/>
      <c r="G16" s="140"/>
      <c r="H16" s="140"/>
      <c r="I16" s="136"/>
      <c r="J16" s="136"/>
    </row>
    <row r="17" spans="1:10" x14ac:dyDescent="0.55000000000000004">
      <c r="A17" s="136"/>
      <c r="B17" s="136"/>
      <c r="C17" s="136"/>
      <c r="D17" s="136"/>
      <c r="E17" s="136"/>
      <c r="F17" s="136"/>
      <c r="G17" s="136"/>
      <c r="H17" s="140"/>
      <c r="I17" s="136"/>
      <c r="J17" s="136"/>
    </row>
    <row r="18" spans="1:10" x14ac:dyDescent="0.55000000000000004">
      <c r="A18" s="136"/>
      <c r="B18" s="137"/>
      <c r="C18" s="138"/>
      <c r="D18" s="139"/>
      <c r="E18" s="139"/>
      <c r="F18" s="136"/>
      <c r="G18" s="143"/>
      <c r="H18" s="140"/>
      <c r="I18" s="136"/>
      <c r="J18" s="136"/>
    </row>
    <row r="19" spans="1:10" x14ac:dyDescent="0.55000000000000004">
      <c r="A19" s="136"/>
      <c r="B19" s="144"/>
      <c r="C19" s="138"/>
      <c r="D19" s="136"/>
      <c r="E19" s="136"/>
      <c r="F19" s="136"/>
      <c r="G19" s="140"/>
      <c r="H19" s="140"/>
      <c r="I19" s="136"/>
      <c r="J19" s="136"/>
    </row>
    <row r="20" spans="1:10" x14ac:dyDescent="0.55000000000000004">
      <c r="A20" s="136"/>
      <c r="B20" s="136"/>
      <c r="C20" s="138"/>
      <c r="D20" s="136"/>
      <c r="E20" s="136"/>
      <c r="F20" s="136"/>
      <c r="G20" s="140"/>
      <c r="H20" s="140"/>
      <c r="I20" s="136"/>
      <c r="J20" s="136"/>
    </row>
    <row r="21" spans="1:10" x14ac:dyDescent="0.55000000000000004">
      <c r="A21" s="136"/>
      <c r="B21" s="136"/>
      <c r="C21" s="136"/>
      <c r="D21" s="136"/>
      <c r="E21" s="136"/>
      <c r="F21" s="136"/>
      <c r="G21" s="140"/>
      <c r="H21" s="140"/>
      <c r="I21" s="136"/>
      <c r="J21" s="136"/>
    </row>
    <row r="22" spans="1:10" x14ac:dyDescent="0.55000000000000004">
      <c r="A22" s="136"/>
      <c r="B22" s="136"/>
      <c r="C22" s="136"/>
      <c r="D22" s="136"/>
      <c r="E22" s="136"/>
      <c r="F22" s="136"/>
      <c r="G22" s="136"/>
      <c r="H22" s="140"/>
      <c r="I22" s="136"/>
      <c r="J22" s="136"/>
    </row>
    <row r="23" spans="1:10" x14ac:dyDescent="0.55000000000000004">
      <c r="A23" s="136"/>
      <c r="B23" s="136"/>
      <c r="C23" s="136"/>
      <c r="D23" s="139"/>
      <c r="E23" s="136"/>
      <c r="F23" s="136"/>
      <c r="G23" s="140"/>
      <c r="H23" s="140"/>
      <c r="I23" s="136"/>
      <c r="J23" s="136"/>
    </row>
    <row r="24" spans="1:10" x14ac:dyDescent="0.55000000000000004">
      <c r="A24" s="136"/>
      <c r="B24" s="136"/>
      <c r="C24" s="136"/>
      <c r="D24" s="136"/>
      <c r="E24" s="136"/>
      <c r="F24" s="136"/>
      <c r="G24" s="136"/>
      <c r="H24" s="140"/>
      <c r="I24" s="136"/>
      <c r="J24" s="136"/>
    </row>
    <row r="25" spans="1:10" x14ac:dyDescent="0.55000000000000004">
      <c r="A25" s="136"/>
      <c r="B25" s="136"/>
      <c r="C25" s="136"/>
      <c r="D25" s="136"/>
      <c r="E25" s="136"/>
      <c r="F25" s="136"/>
      <c r="G25" s="136"/>
      <c r="H25" s="140"/>
      <c r="I25" s="136"/>
      <c r="J25" s="136"/>
    </row>
    <row r="26" spans="1:10" x14ac:dyDescent="0.55000000000000004">
      <c r="A26" s="136"/>
      <c r="B26" s="137"/>
      <c r="C26" s="138"/>
      <c r="D26" s="136"/>
      <c r="E26" s="139"/>
      <c r="F26" s="136"/>
      <c r="G26" s="146"/>
      <c r="H26" s="140"/>
      <c r="I26" s="136"/>
      <c r="J26" s="136"/>
    </row>
    <row r="27" spans="1:10" x14ac:dyDescent="0.55000000000000004">
      <c r="A27" s="136"/>
      <c r="B27" s="137"/>
      <c r="C27" s="138"/>
      <c r="D27" s="136"/>
      <c r="E27" s="136"/>
      <c r="F27" s="136"/>
      <c r="G27" s="146"/>
      <c r="H27" s="140"/>
      <c r="I27" s="136"/>
      <c r="J27" s="136"/>
    </row>
    <row r="28" spans="1:10" x14ac:dyDescent="0.55000000000000004">
      <c r="A28" s="136"/>
      <c r="B28" s="137"/>
      <c r="C28" s="138"/>
      <c r="D28" s="136"/>
      <c r="E28" s="136"/>
      <c r="F28" s="136"/>
      <c r="G28" s="146"/>
      <c r="H28" s="140"/>
      <c r="I28" s="136"/>
      <c r="J28" s="136"/>
    </row>
    <row r="29" spans="1:10" x14ac:dyDescent="0.55000000000000004">
      <c r="A29" s="136"/>
      <c r="B29" s="137"/>
      <c r="C29" s="138"/>
      <c r="D29" s="136"/>
      <c r="E29" s="136"/>
      <c r="F29" s="136"/>
      <c r="G29" s="146"/>
      <c r="H29" s="140"/>
      <c r="I29" s="136"/>
      <c r="J29" s="136"/>
    </row>
    <row r="30" spans="1:10" x14ac:dyDescent="0.55000000000000004">
      <c r="A30" s="136"/>
      <c r="B30" s="147"/>
      <c r="C30" s="142"/>
      <c r="D30" s="136"/>
      <c r="E30" s="136"/>
      <c r="F30" s="136"/>
      <c r="G30" s="141"/>
      <c r="H30" s="140"/>
      <c r="I30" s="136"/>
      <c r="J30" s="136"/>
    </row>
    <row r="31" spans="1:10" x14ac:dyDescent="0.55000000000000004">
      <c r="A31" s="136"/>
      <c r="B31" s="137"/>
      <c r="C31" s="138"/>
      <c r="D31" s="136"/>
      <c r="E31" s="139"/>
      <c r="F31" s="136"/>
      <c r="G31" s="143"/>
      <c r="H31" s="140"/>
      <c r="I31" s="136"/>
      <c r="J31" s="136"/>
    </row>
    <row r="32" spans="1:10" x14ac:dyDescent="0.55000000000000004">
      <c r="A32" s="136"/>
      <c r="B32" s="136"/>
      <c r="C32" s="138"/>
      <c r="D32" s="136"/>
      <c r="E32" s="136"/>
      <c r="F32" s="136"/>
      <c r="G32" s="140"/>
      <c r="H32" s="140"/>
      <c r="I32" s="136"/>
      <c r="J32" s="136"/>
    </row>
    <row r="33" spans="1:10" x14ac:dyDescent="0.55000000000000004">
      <c r="A33" s="136"/>
      <c r="B33" s="136"/>
      <c r="C33" s="136"/>
      <c r="D33" s="136"/>
      <c r="E33" s="136"/>
      <c r="F33" s="136"/>
      <c r="G33" s="140"/>
      <c r="H33" s="140"/>
      <c r="I33" s="136"/>
      <c r="J33" s="136"/>
    </row>
    <row r="34" spans="1:10" x14ac:dyDescent="0.55000000000000004">
      <c r="A34" s="136"/>
      <c r="B34" s="137"/>
      <c r="C34" s="138"/>
      <c r="D34" s="136"/>
      <c r="E34" s="139"/>
      <c r="F34" s="136"/>
      <c r="G34" s="140"/>
      <c r="H34" s="140"/>
      <c r="I34" s="136"/>
      <c r="J34" s="136"/>
    </row>
    <row r="35" spans="1:10" x14ac:dyDescent="0.55000000000000004">
      <c r="A35" s="136"/>
      <c r="B35" s="144"/>
      <c r="C35" s="138"/>
      <c r="D35" s="136"/>
      <c r="E35" s="136"/>
      <c r="F35" s="136"/>
      <c r="G35" s="140"/>
      <c r="H35" s="140"/>
      <c r="I35" s="136"/>
      <c r="J35" s="136"/>
    </row>
    <row r="36" spans="1:10" x14ac:dyDescent="0.55000000000000004">
      <c r="A36" s="136"/>
      <c r="B36" s="136"/>
      <c r="C36" s="138"/>
      <c r="D36" s="136"/>
      <c r="E36" s="136"/>
      <c r="F36" s="136"/>
      <c r="G36" s="140"/>
      <c r="H36" s="140"/>
      <c r="I36" s="136"/>
      <c r="J36" s="136"/>
    </row>
    <row r="37" spans="1:10" x14ac:dyDescent="0.55000000000000004">
      <c r="A37" s="136"/>
      <c r="B37" s="145"/>
      <c r="C37" s="148"/>
      <c r="D37" s="136"/>
      <c r="E37" s="136"/>
      <c r="F37" s="136"/>
      <c r="G37" s="140"/>
      <c r="H37" s="140"/>
      <c r="I37" s="136"/>
      <c r="J37" s="136"/>
    </row>
    <row r="38" spans="1:10" x14ac:dyDescent="0.55000000000000004">
      <c r="A38" s="136"/>
      <c r="B38" s="136"/>
      <c r="C38" s="136"/>
      <c r="D38" s="136"/>
      <c r="E38" s="136"/>
      <c r="F38" s="136"/>
      <c r="G38" s="136"/>
      <c r="H38" s="136"/>
      <c r="I38" s="136"/>
      <c r="J38" s="136"/>
    </row>
    <row r="39" spans="1:10" x14ac:dyDescent="0.55000000000000004">
      <c r="A39" s="136"/>
      <c r="B39" s="136"/>
      <c r="C39" s="136"/>
      <c r="D39" s="136"/>
      <c r="E39" s="136"/>
      <c r="F39" s="136"/>
      <c r="G39" s="136"/>
      <c r="H39" s="136"/>
      <c r="I39" s="136"/>
      <c r="J39" s="136"/>
    </row>
    <row r="40" spans="1:10" x14ac:dyDescent="0.55000000000000004">
      <c r="A40" s="136"/>
      <c r="B40" s="136"/>
      <c r="C40" s="136"/>
      <c r="D40" s="136"/>
      <c r="E40" s="136"/>
      <c r="F40" s="136"/>
      <c r="G40" s="136"/>
      <c r="H40" s="136"/>
      <c r="I40" s="136"/>
      <c r="J40" s="136"/>
    </row>
    <row r="41" spans="1:10" x14ac:dyDescent="0.55000000000000004">
      <c r="A41" s="136"/>
      <c r="B41" s="136"/>
      <c r="C41" s="136"/>
      <c r="D41" s="136"/>
      <c r="E41" s="136"/>
      <c r="F41" s="136"/>
      <c r="G41" s="136"/>
      <c r="H41" s="136"/>
      <c r="I41" s="136"/>
      <c r="J41" s="136"/>
    </row>
    <row r="42" spans="1:10" x14ac:dyDescent="0.55000000000000004">
      <c r="A42" s="136"/>
      <c r="B42" s="136"/>
      <c r="C42" s="136"/>
      <c r="D42" s="136"/>
      <c r="E42" s="136"/>
      <c r="F42" s="136"/>
      <c r="G42" s="136"/>
      <c r="H42" s="136"/>
      <c r="I42" s="136"/>
      <c r="J42" s="136"/>
    </row>
    <row r="43" spans="1:10" x14ac:dyDescent="0.55000000000000004">
      <c r="A43" s="136"/>
      <c r="B43" s="136"/>
      <c r="C43" s="136"/>
      <c r="D43" s="136"/>
      <c r="E43" s="136"/>
      <c r="F43" s="136"/>
      <c r="G43" s="136"/>
      <c r="H43" s="136"/>
      <c r="I43" s="136"/>
      <c r="J43" s="136"/>
    </row>
    <row r="44" spans="1:10" x14ac:dyDescent="0.55000000000000004">
      <c r="A44" s="136"/>
      <c r="B44" s="136"/>
      <c r="C44" s="136"/>
      <c r="D44" s="136"/>
      <c r="E44" s="136"/>
      <c r="F44" s="136"/>
      <c r="G44" s="136"/>
      <c r="H44" s="136"/>
      <c r="I44" s="136"/>
      <c r="J44" s="136"/>
    </row>
    <row r="45" spans="1:10" x14ac:dyDescent="0.55000000000000004">
      <c r="A45" s="136"/>
      <c r="B45" s="136"/>
      <c r="C45" s="136"/>
      <c r="D45" s="136"/>
      <c r="E45" s="136"/>
      <c r="F45" s="136"/>
      <c r="G45" s="136"/>
      <c r="H45" s="136"/>
      <c r="I45" s="136"/>
      <c r="J45" s="136"/>
    </row>
    <row r="46" spans="1:10" x14ac:dyDescent="0.55000000000000004">
      <c r="A46" s="136"/>
      <c r="B46" s="136"/>
      <c r="C46" s="136"/>
      <c r="D46" s="136"/>
      <c r="E46" s="136"/>
      <c r="F46" s="136"/>
      <c r="G46" s="136"/>
      <c r="H46" s="136"/>
      <c r="I46" s="136"/>
      <c r="J46" s="136"/>
    </row>
    <row r="47" spans="1:10" x14ac:dyDescent="0.55000000000000004">
      <c r="A47" s="136"/>
      <c r="B47" s="136"/>
      <c r="C47" s="136"/>
      <c r="D47" s="136"/>
      <c r="E47" s="136"/>
      <c r="F47" s="136"/>
      <c r="G47" s="136"/>
      <c r="H47" s="136"/>
      <c r="I47" s="136"/>
      <c r="J47" s="136"/>
    </row>
    <row r="48" spans="1:10" x14ac:dyDescent="0.55000000000000004">
      <c r="A48" s="136"/>
      <c r="B48" s="136"/>
      <c r="C48" s="136"/>
      <c r="D48" s="136"/>
      <c r="E48" s="136"/>
      <c r="F48" s="136"/>
      <c r="G48" s="136"/>
      <c r="H48" s="136"/>
      <c r="I48" s="136"/>
      <c r="J48" s="136"/>
    </row>
    <row r="49" spans="1:11" x14ac:dyDescent="0.55000000000000004">
      <c r="A49" s="136"/>
      <c r="B49" s="136"/>
      <c r="C49" s="136"/>
      <c r="D49" s="136"/>
      <c r="E49" s="136"/>
      <c r="F49" s="136"/>
      <c r="G49" s="136"/>
      <c r="H49" s="136"/>
      <c r="I49" s="136"/>
      <c r="J49" s="136"/>
    </row>
    <row r="50" spans="1:11" x14ac:dyDescent="0.55000000000000004">
      <c r="A50" s="136"/>
      <c r="B50" s="136"/>
      <c r="C50" s="136"/>
      <c r="D50" s="136"/>
      <c r="E50" s="136"/>
      <c r="F50" s="136"/>
      <c r="G50" s="136"/>
      <c r="H50" s="136"/>
      <c r="I50" s="136"/>
      <c r="J50" s="136"/>
    </row>
    <row r="51" spans="1:11" x14ac:dyDescent="0.55000000000000004">
      <c r="A51" s="136"/>
      <c r="B51" s="136"/>
      <c r="C51" s="136"/>
      <c r="D51" s="136"/>
      <c r="E51" s="136"/>
      <c r="F51" s="136"/>
      <c r="G51" s="136"/>
      <c r="H51" s="136"/>
      <c r="I51" s="136"/>
      <c r="J51" s="136"/>
    </row>
    <row r="52" spans="1:11" x14ac:dyDescent="0.55000000000000004">
      <c r="A52" s="136"/>
      <c r="B52" s="136"/>
      <c r="C52" s="136"/>
      <c r="D52" s="136"/>
      <c r="E52" s="136"/>
      <c r="F52" s="136"/>
      <c r="G52" s="136"/>
      <c r="H52" s="136"/>
      <c r="I52" s="136"/>
      <c r="J52" s="136"/>
    </row>
    <row r="53" spans="1:11" x14ac:dyDescent="0.55000000000000004">
      <c r="A53" s="136"/>
      <c r="B53" s="136"/>
      <c r="C53" s="136"/>
      <c r="D53" s="136"/>
      <c r="E53" s="136"/>
      <c r="F53" s="136"/>
      <c r="G53" s="136"/>
      <c r="H53" s="136"/>
      <c r="I53" s="136"/>
      <c r="J53" s="136"/>
    </row>
    <row r="54" spans="1:11" x14ac:dyDescent="0.55000000000000004">
      <c r="A54" s="136"/>
      <c r="B54" s="136"/>
      <c r="C54" s="136"/>
      <c r="D54" s="136"/>
      <c r="E54" s="136"/>
      <c r="F54" s="136"/>
      <c r="G54" s="136"/>
      <c r="H54" s="136"/>
      <c r="I54" s="136"/>
      <c r="J54" s="136"/>
    </row>
    <row r="55" spans="1:11" x14ac:dyDescent="0.55000000000000004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</row>
    <row r="56" spans="1:11" x14ac:dyDescent="0.55000000000000004">
      <c r="A56" s="136"/>
      <c r="B56" s="136"/>
      <c r="C56" s="136"/>
      <c r="D56" s="136"/>
      <c r="E56" s="136"/>
      <c r="F56" s="136"/>
      <c r="G56" s="136"/>
      <c r="H56" s="136"/>
      <c r="I56" s="136"/>
      <c r="J56" s="136"/>
    </row>
    <row r="57" spans="1:11" x14ac:dyDescent="0.55000000000000004">
      <c r="A57" s="136"/>
      <c r="B57" s="136"/>
      <c r="C57" s="136"/>
      <c r="D57" s="136"/>
      <c r="E57" s="136"/>
      <c r="F57" s="136"/>
      <c r="G57" s="136"/>
      <c r="H57" s="136"/>
      <c r="I57" s="136"/>
      <c r="J57" s="136"/>
    </row>
    <row r="58" spans="1:11" x14ac:dyDescent="0.55000000000000004">
      <c r="A58" s="136"/>
      <c r="B58" s="136"/>
      <c r="C58" s="136"/>
      <c r="D58" s="136"/>
      <c r="E58" s="136"/>
      <c r="F58" s="136"/>
      <c r="G58" s="136"/>
      <c r="H58" s="136"/>
      <c r="I58" s="136"/>
      <c r="J58" s="136"/>
    </row>
    <row r="59" spans="1:11" x14ac:dyDescent="0.55000000000000004">
      <c r="A59" s="136"/>
      <c r="B59" s="136"/>
      <c r="C59" s="136"/>
      <c r="D59" s="136"/>
      <c r="E59" s="136"/>
      <c r="F59" s="136"/>
      <c r="G59" s="136"/>
      <c r="H59" s="136"/>
      <c r="I59" s="136"/>
      <c r="J59" s="136"/>
    </row>
    <row r="60" spans="1:11" x14ac:dyDescent="0.55000000000000004">
      <c r="A60" s="136"/>
      <c r="B60" s="136"/>
      <c r="C60" s="136"/>
      <c r="D60" s="136"/>
      <c r="E60" s="136"/>
      <c r="F60" s="136"/>
      <c r="G60" s="136"/>
      <c r="H60" s="136"/>
      <c r="I60" s="136"/>
      <c r="J60" s="136"/>
    </row>
    <row r="61" spans="1:11" x14ac:dyDescent="0.55000000000000004">
      <c r="A61" s="136"/>
      <c r="B61" s="136"/>
      <c r="C61" s="136"/>
      <c r="D61" s="136"/>
      <c r="E61" s="136"/>
      <c r="F61" s="136"/>
      <c r="G61" s="136"/>
      <c r="H61" s="136"/>
      <c r="I61" s="136"/>
      <c r="J61" s="136"/>
    </row>
    <row r="62" spans="1:11" x14ac:dyDescent="0.55000000000000004">
      <c r="A62" s="136"/>
      <c r="B62" s="136"/>
      <c r="C62" s="136"/>
      <c r="D62" s="136"/>
      <c r="E62" s="136"/>
      <c r="F62" s="136"/>
      <c r="G62" s="136"/>
      <c r="H62" s="136"/>
      <c r="I62" s="136"/>
      <c r="J62" s="136"/>
    </row>
    <row r="63" spans="1:11" x14ac:dyDescent="0.55000000000000004">
      <c r="A63" s="136"/>
      <c r="B63" s="136"/>
      <c r="C63" s="136"/>
      <c r="D63" s="136"/>
      <c r="E63" s="136"/>
      <c r="F63" s="136"/>
      <c r="G63" s="136"/>
      <c r="H63" s="136"/>
      <c r="I63" s="136"/>
      <c r="J63" s="136"/>
    </row>
    <row r="64" spans="1:11" x14ac:dyDescent="0.55000000000000004">
      <c r="A64" s="136"/>
      <c r="B64" s="136"/>
      <c r="C64" s="136"/>
      <c r="D64" s="136"/>
      <c r="E64" s="136"/>
      <c r="F64" s="136"/>
      <c r="G64" s="136"/>
      <c r="H64" s="136"/>
      <c r="I64" s="136"/>
      <c r="J64" s="136"/>
    </row>
    <row r="65" spans="1:10" x14ac:dyDescent="0.55000000000000004">
      <c r="A65" s="136"/>
      <c r="B65" s="136"/>
      <c r="C65" s="136"/>
      <c r="D65" s="136"/>
      <c r="E65" s="136"/>
      <c r="F65" s="136"/>
      <c r="G65" s="136"/>
      <c r="H65" s="136"/>
      <c r="I65" s="136"/>
      <c r="J65" s="136"/>
    </row>
    <row r="66" spans="1:10" x14ac:dyDescent="0.55000000000000004">
      <c r="A66" s="136"/>
      <c r="B66" s="136"/>
      <c r="C66" s="136"/>
      <c r="D66" s="136"/>
      <c r="E66" s="136"/>
      <c r="F66" s="136"/>
      <c r="G66" s="136"/>
      <c r="H66" s="136"/>
      <c r="I66" s="136"/>
      <c r="J66" s="136"/>
    </row>
    <row r="67" spans="1:10" x14ac:dyDescent="0.55000000000000004">
      <c r="A67" s="136"/>
      <c r="B67" s="136"/>
      <c r="C67" s="136"/>
      <c r="D67" s="136"/>
      <c r="E67" s="136"/>
      <c r="F67" s="136"/>
      <c r="G67" s="136"/>
      <c r="H67" s="136"/>
      <c r="I67" s="136"/>
      <c r="J67" s="136"/>
    </row>
    <row r="68" spans="1:10" x14ac:dyDescent="0.55000000000000004">
      <c r="A68" s="136"/>
      <c r="B68" s="136"/>
      <c r="C68" s="136"/>
      <c r="D68" s="136"/>
      <c r="E68" s="136"/>
      <c r="F68" s="136"/>
      <c r="G68" s="136"/>
      <c r="H68" s="136"/>
      <c r="I68" s="136"/>
      <c r="J68" s="136"/>
    </row>
    <row r="69" spans="1:10" x14ac:dyDescent="0.55000000000000004">
      <c r="A69" s="136"/>
      <c r="B69" s="136"/>
      <c r="C69" s="136"/>
      <c r="D69" s="136"/>
      <c r="E69" s="136"/>
      <c r="F69" s="136"/>
      <c r="G69" s="136"/>
      <c r="H69" s="136"/>
      <c r="I69" s="136"/>
      <c r="J69" s="136"/>
    </row>
    <row r="70" spans="1:10" x14ac:dyDescent="0.55000000000000004">
      <c r="A70" s="136"/>
      <c r="B70" s="136"/>
      <c r="C70" s="136"/>
      <c r="D70" s="136"/>
      <c r="E70" s="136"/>
      <c r="F70" s="136"/>
      <c r="G70" s="136"/>
      <c r="H70" s="136"/>
      <c r="I70" s="136"/>
      <c r="J70" s="136"/>
    </row>
  </sheetData>
  <mergeCells count="6">
    <mergeCell ref="I4:I5"/>
    <mergeCell ref="A4:A5"/>
    <mergeCell ref="B4:B5"/>
    <mergeCell ref="C4:C5"/>
    <mergeCell ref="D4:F4"/>
    <mergeCell ref="G4:H4"/>
  </mergeCells>
  <pageMargins left="0.19685039370078741" right="0.19685039370078741" top="0.98425196850393704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topLeftCell="A5" zoomScale="110" zoomScaleNormal="110" workbookViewId="0">
      <selection activeCell="C8" sqref="C8"/>
    </sheetView>
  </sheetViews>
  <sheetFormatPr defaultRowHeight="24" x14ac:dyDescent="0.55000000000000004"/>
  <cols>
    <col min="1" max="1" width="24.25" style="47" customWidth="1"/>
    <col min="2" max="2" width="9" style="47"/>
    <col min="3" max="3" width="11.625" style="47" customWidth="1"/>
    <col min="4" max="4" width="11" style="47" customWidth="1"/>
    <col min="5" max="5" width="9" style="47"/>
    <col min="6" max="6" width="11.625" style="47" customWidth="1"/>
    <col min="7" max="7" width="9" style="47"/>
    <col min="8" max="8" width="11.875" style="47" customWidth="1"/>
    <col min="9" max="9" width="8.875" style="47" customWidth="1"/>
    <col min="10" max="10" width="11.875" style="47" customWidth="1"/>
    <col min="11" max="11" width="8.875" style="47" customWidth="1"/>
    <col min="12" max="12" width="11.875" style="47" customWidth="1"/>
    <col min="13" max="13" width="8.875" style="47" customWidth="1"/>
    <col min="14" max="16384" width="9" style="47"/>
  </cols>
  <sheetData>
    <row r="1" spans="1:13" s="5" customFormat="1" ht="24.95" customHeight="1" x14ac:dyDescent="0.2">
      <c r="A1" s="204" t="s">
        <v>245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s="5" customFormat="1" ht="24.95" customHeight="1" x14ac:dyDescent="0.2">
      <c r="A2" s="204" t="s">
        <v>244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3" s="5" customFormat="1" ht="24.95" customHeight="1" x14ac:dyDescent="0.2">
      <c r="A3" s="204" t="s">
        <v>72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</row>
    <row r="4" spans="1:13" ht="24.95" customHeight="1" x14ac:dyDescent="0.55000000000000004"/>
    <row r="5" spans="1:13" s="69" customFormat="1" ht="61.5" customHeight="1" x14ac:dyDescent="0.55000000000000004">
      <c r="A5" s="205" t="s">
        <v>35</v>
      </c>
      <c r="B5" s="203" t="s">
        <v>352</v>
      </c>
      <c r="C5" s="203" t="s">
        <v>43</v>
      </c>
      <c r="D5" s="203" t="s">
        <v>44</v>
      </c>
      <c r="E5" s="203" t="s">
        <v>55</v>
      </c>
      <c r="F5" s="203" t="s">
        <v>45</v>
      </c>
      <c r="G5" s="206" t="s">
        <v>55</v>
      </c>
      <c r="H5" s="205" t="s">
        <v>46</v>
      </c>
      <c r="I5" s="205"/>
      <c r="J5" s="205" t="s">
        <v>48</v>
      </c>
      <c r="K5" s="205"/>
      <c r="L5" s="205" t="s">
        <v>49</v>
      </c>
      <c r="M5" s="205"/>
    </row>
    <row r="6" spans="1:13" s="7" customFormat="1" ht="60.75" customHeight="1" x14ac:dyDescent="0.2">
      <c r="A6" s="205"/>
      <c r="B6" s="203"/>
      <c r="C6" s="203"/>
      <c r="D6" s="203"/>
      <c r="E6" s="203"/>
      <c r="F6" s="203"/>
      <c r="G6" s="207"/>
      <c r="H6" s="178" t="s">
        <v>47</v>
      </c>
      <c r="I6" s="178" t="s">
        <v>38</v>
      </c>
      <c r="J6" s="178" t="s">
        <v>47</v>
      </c>
      <c r="K6" s="178" t="s">
        <v>38</v>
      </c>
      <c r="L6" s="178" t="s">
        <v>47</v>
      </c>
      <c r="M6" s="178" t="s">
        <v>38</v>
      </c>
    </row>
    <row r="7" spans="1:13" x14ac:dyDescent="0.55000000000000004">
      <c r="A7" s="70" t="s">
        <v>50</v>
      </c>
      <c r="B7" s="71">
        <v>100</v>
      </c>
      <c r="C7" s="52">
        <f>+สรุปจำนวนโครงการในแผน!B8</f>
        <v>72499500</v>
      </c>
      <c r="D7" s="52">
        <f>+ยุทธศาสตร์ด้านโครงสร้างพื้นฐาน!J6+'โครงสร้างพื้นฐาน (เงินสะสม)'!J6</f>
        <v>9012000</v>
      </c>
      <c r="E7" s="51">
        <f>D7*100/C7</f>
        <v>12.43043055469348</v>
      </c>
      <c r="F7" s="72">
        <f>C7-D7</f>
        <v>63487500</v>
      </c>
      <c r="G7" s="73">
        <f>F7*100/C7</f>
        <v>87.569569445306513</v>
      </c>
      <c r="H7" s="74">
        <f>J7+L7</f>
        <v>3699960</v>
      </c>
      <c r="I7" s="75">
        <f>H7*100/D7</f>
        <v>41.055925432756325</v>
      </c>
      <c r="J7" s="52">
        <f>ยุทธศาสตร์ด้านโครงสร้างพื้นฐาน!K6</f>
        <v>711500</v>
      </c>
      <c r="K7" s="75">
        <f>J7*100/D7</f>
        <v>7.8950288504216601</v>
      </c>
      <c r="L7" s="76">
        <f>'โครงสร้างพื้นฐาน (เงินสะสม)'!K6</f>
        <v>2988460</v>
      </c>
      <c r="M7" s="75">
        <f>L7*100/D7</f>
        <v>33.160896582334665</v>
      </c>
    </row>
    <row r="8" spans="1:13" x14ac:dyDescent="0.55000000000000004">
      <c r="A8" s="54" t="s">
        <v>51</v>
      </c>
      <c r="B8" s="77">
        <v>16</v>
      </c>
      <c r="C8" s="55">
        <f>+สรุปจำนวนโครงการในแผน!B9</f>
        <v>4260000</v>
      </c>
      <c r="D8" s="55">
        <f>+ด้านเศรษฐกิจ!J6</f>
        <v>70000</v>
      </c>
      <c r="E8" s="56">
        <f t="shared" ref="E8:E11" si="0">D8*100/C8</f>
        <v>1.6431924882629108</v>
      </c>
      <c r="F8" s="78">
        <f>C8-D8</f>
        <v>4190000</v>
      </c>
      <c r="G8" s="73">
        <f t="shared" ref="G8:G11" si="1">F8*100/C8</f>
        <v>98.356807511737088</v>
      </c>
      <c r="H8" s="74">
        <f>J8+L8</f>
        <v>50000</v>
      </c>
      <c r="I8" s="75">
        <f t="shared" ref="I8:I11" si="2">H8*100/D8</f>
        <v>71.428571428571431</v>
      </c>
      <c r="J8" s="55">
        <f>ด้านเศรษฐกิจ!K6</f>
        <v>50000</v>
      </c>
      <c r="K8" s="75">
        <f t="shared" ref="K8:K11" si="3">J8*100/D8</f>
        <v>71.428571428571431</v>
      </c>
      <c r="L8" s="225">
        <v>0</v>
      </c>
      <c r="M8" s="75">
        <f>L8*100/D8</f>
        <v>0</v>
      </c>
    </row>
    <row r="9" spans="1:13" x14ac:dyDescent="0.55000000000000004">
      <c r="A9" s="54" t="s">
        <v>52</v>
      </c>
      <c r="B9" s="77">
        <v>63</v>
      </c>
      <c r="C9" s="55">
        <f>+สรุปจำนวนโครงการในแผน!B10</f>
        <v>17930000</v>
      </c>
      <c r="D9" s="55">
        <f>+ด้านคุณภาพชิวิต!J6</f>
        <v>8351000</v>
      </c>
      <c r="E9" s="56">
        <f t="shared" si="0"/>
        <v>46.575571667596208</v>
      </c>
      <c r="F9" s="78">
        <f t="shared" ref="F9:F10" si="4">C9-D9</f>
        <v>9579000</v>
      </c>
      <c r="G9" s="73">
        <f t="shared" si="1"/>
        <v>53.424428332403792</v>
      </c>
      <c r="H9" s="74">
        <f t="shared" ref="H9" si="5">J9+L9</f>
        <v>6048131</v>
      </c>
      <c r="I9" s="75">
        <f t="shared" si="2"/>
        <v>72.424033049934138</v>
      </c>
      <c r="J9" s="55">
        <f>ด้านคุณภาพชิวิต!K6</f>
        <v>6048131</v>
      </c>
      <c r="K9" s="75">
        <f t="shared" si="3"/>
        <v>72.424033049934138</v>
      </c>
      <c r="L9" s="225">
        <v>0</v>
      </c>
      <c r="M9" s="75">
        <f>L9*100/D9</f>
        <v>0</v>
      </c>
    </row>
    <row r="10" spans="1:13" ht="48" x14ac:dyDescent="0.55000000000000004">
      <c r="A10" s="54" t="s">
        <v>53</v>
      </c>
      <c r="B10" s="77">
        <v>5</v>
      </c>
      <c r="C10" s="55">
        <f>+สรุปจำนวนโครงการในแผน!B11</f>
        <v>160000</v>
      </c>
      <c r="D10" s="55">
        <f>ด้านสิ่งแวดล้อม!J6</f>
        <v>70000</v>
      </c>
      <c r="E10" s="56">
        <f t="shared" si="0"/>
        <v>43.75</v>
      </c>
      <c r="F10" s="79">
        <f t="shared" si="4"/>
        <v>90000</v>
      </c>
      <c r="G10" s="75">
        <f t="shared" si="1"/>
        <v>56.25</v>
      </c>
      <c r="H10" s="74">
        <f>J10+L10</f>
        <v>57000</v>
      </c>
      <c r="I10" s="75">
        <f t="shared" si="2"/>
        <v>81.428571428571431</v>
      </c>
      <c r="J10" s="55">
        <f>ด้านสิ่งแวดล้อม!K6</f>
        <v>57000</v>
      </c>
      <c r="K10" s="75">
        <f t="shared" si="3"/>
        <v>81.428571428571431</v>
      </c>
      <c r="L10" s="225">
        <v>0</v>
      </c>
      <c r="M10" s="75">
        <f>L10*100/D10</f>
        <v>0</v>
      </c>
    </row>
    <row r="11" spans="1:13" ht="48" x14ac:dyDescent="0.55000000000000004">
      <c r="A11" s="59" t="s">
        <v>54</v>
      </c>
      <c r="B11" s="80">
        <v>30</v>
      </c>
      <c r="C11" s="60">
        <f>+สรุปจำนวนโครงการในแผน!B12</f>
        <v>4630000</v>
      </c>
      <c r="D11" s="60">
        <f>+บริหารบ้านเมืองที่ดี!J5</f>
        <v>880000</v>
      </c>
      <c r="E11" s="61">
        <f t="shared" si="0"/>
        <v>19.00647948164147</v>
      </c>
      <c r="F11" s="81">
        <f>C11-D11</f>
        <v>3750000</v>
      </c>
      <c r="G11" s="82">
        <f t="shared" si="1"/>
        <v>80.993520518358537</v>
      </c>
      <c r="H11" s="83">
        <f>J11+L11</f>
        <v>818950</v>
      </c>
      <c r="I11" s="82">
        <f t="shared" si="2"/>
        <v>93.0625</v>
      </c>
      <c r="J11" s="60">
        <f>บริหารบ้านเมืองที่ดี!K5</f>
        <v>818950</v>
      </c>
      <c r="K11" s="82">
        <f t="shared" si="3"/>
        <v>93.0625</v>
      </c>
      <c r="L11" s="226">
        <f>เงินสะสมแผนงานบริหารงานทั่วไป!K6</f>
        <v>0</v>
      </c>
      <c r="M11" s="82">
        <f>L11*100/D11</f>
        <v>0</v>
      </c>
    </row>
  </sheetData>
  <mergeCells count="13">
    <mergeCell ref="H5:I5"/>
    <mergeCell ref="J5:K5"/>
    <mergeCell ref="L5:M5"/>
    <mergeCell ref="A5:A6"/>
    <mergeCell ref="A1:M1"/>
    <mergeCell ref="A2:M2"/>
    <mergeCell ref="A3:M3"/>
    <mergeCell ref="B5:B6"/>
    <mergeCell ref="C5:C6"/>
    <mergeCell ref="D5:D6"/>
    <mergeCell ref="E5:E6"/>
    <mergeCell ref="F5:F6"/>
    <mergeCell ref="G5:G6"/>
  </mergeCells>
  <pageMargins left="0.39370078740157483" right="0.39370078740157483" top="0.98425196850393704" bottom="0.39370078740157483" header="0.31496062992125984" footer="0.31496062992125984"/>
  <pageSetup paperSize="9" scale="88" firstPageNumber="15" orientation="landscape" useFirstPageNumber="1" r:id="rId1"/>
  <headerFooter>
    <oddFooter>&amp;R&amp;"TH SarabunPSK,ธรรมดา"&amp;P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"/>
  <sheetViews>
    <sheetView topLeftCell="A14" zoomScaleNormal="100" zoomScaleSheetLayoutView="100" workbookViewId="0">
      <selection activeCell="R13" sqref="R13"/>
    </sheetView>
  </sheetViews>
  <sheetFormatPr defaultColWidth="9.125" defaultRowHeight="24" x14ac:dyDescent="0.2"/>
  <cols>
    <col min="1" max="1" width="5" style="13" customWidth="1"/>
    <col min="2" max="2" width="25.5" style="9" customWidth="1"/>
    <col min="3" max="3" width="21.125" style="9" customWidth="1"/>
    <col min="4" max="4" width="10" style="9" customWidth="1"/>
    <col min="5" max="5" width="10.375" style="8" customWidth="1"/>
    <col min="6" max="6" width="9.875" style="12" customWidth="1"/>
    <col min="7" max="8" width="5.625" style="5" customWidth="1"/>
    <col min="9" max="9" width="9.625" style="12" customWidth="1"/>
    <col min="10" max="10" width="9.625" style="8" customWidth="1"/>
    <col min="11" max="11" width="10" style="85" customWidth="1"/>
    <col min="12" max="12" width="5.875" style="12" customWidth="1"/>
    <col min="13" max="13" width="8.5" style="5" customWidth="1"/>
    <col min="14" max="14" width="5.875" style="5" customWidth="1"/>
    <col min="15" max="15" width="9.625" style="5" customWidth="1"/>
    <col min="16" max="16" width="7.25" style="9" customWidth="1"/>
    <col min="17" max="17" width="7.75" style="5" customWidth="1"/>
    <col min="18" max="16384" width="9.125" style="5"/>
  </cols>
  <sheetData>
    <row r="1" spans="1:17" x14ac:dyDescent="0.2">
      <c r="A1" s="208" t="s">
        <v>133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7" x14ac:dyDescent="0.2">
      <c r="A2" s="208" t="s">
        <v>354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7" x14ac:dyDescent="0.2">
      <c r="A3" s="208" t="s">
        <v>60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7" x14ac:dyDescent="0.2">
      <c r="A4" s="84"/>
      <c r="B4" s="6" t="s">
        <v>134</v>
      </c>
    </row>
    <row r="5" spans="1:17" ht="32.25" customHeight="1" x14ac:dyDescent="0.2">
      <c r="A5" s="4"/>
      <c r="B5" s="5" t="s">
        <v>67</v>
      </c>
    </row>
    <row r="6" spans="1:17" x14ac:dyDescent="0.2">
      <c r="A6" s="132"/>
      <c r="B6" s="131"/>
      <c r="E6" s="14">
        <f>SUBTOTAL(9,(E9:E54))</f>
        <v>1650000</v>
      </c>
      <c r="F6" s="86"/>
      <c r="G6" s="16"/>
      <c r="H6" s="16"/>
      <c r="I6" s="86"/>
      <c r="J6" s="14">
        <f>SUBTOTAL(9,(J9:J54))</f>
        <v>962000</v>
      </c>
      <c r="K6" s="14">
        <f>SUBTOTAL(9,(K9:K15))</f>
        <v>711500</v>
      </c>
    </row>
    <row r="7" spans="1:17" s="19" customFormat="1" ht="48" customHeight="1" x14ac:dyDescent="0.2">
      <c r="A7" s="210" t="s">
        <v>0</v>
      </c>
      <c r="B7" s="209" t="s">
        <v>1</v>
      </c>
      <c r="C7" s="211" t="s">
        <v>20</v>
      </c>
      <c r="D7" s="211" t="s">
        <v>34</v>
      </c>
      <c r="E7" s="213" t="s">
        <v>21</v>
      </c>
      <c r="F7" s="211" t="s">
        <v>22</v>
      </c>
      <c r="G7" s="209" t="s">
        <v>23</v>
      </c>
      <c r="H7" s="209"/>
      <c r="I7" s="211" t="s">
        <v>26</v>
      </c>
      <c r="J7" s="215" t="s">
        <v>2</v>
      </c>
      <c r="K7" s="215"/>
      <c r="L7" s="216" t="s">
        <v>29</v>
      </c>
      <c r="M7" s="216"/>
      <c r="N7" s="217"/>
      <c r="O7" s="211" t="s">
        <v>33</v>
      </c>
      <c r="P7" s="209" t="s">
        <v>3</v>
      </c>
    </row>
    <row r="8" spans="1:17" s="19" customFormat="1" ht="70.5" customHeight="1" x14ac:dyDescent="0.2">
      <c r="A8" s="210"/>
      <c r="B8" s="209"/>
      <c r="C8" s="212"/>
      <c r="D8" s="212"/>
      <c r="E8" s="214"/>
      <c r="F8" s="212"/>
      <c r="G8" s="179" t="s">
        <v>24</v>
      </c>
      <c r="H8" s="179" t="s">
        <v>25</v>
      </c>
      <c r="I8" s="212"/>
      <c r="J8" s="180" t="s">
        <v>27</v>
      </c>
      <c r="K8" s="181" t="s">
        <v>28</v>
      </c>
      <c r="L8" s="182" t="s">
        <v>30</v>
      </c>
      <c r="M8" s="177" t="s">
        <v>31</v>
      </c>
      <c r="N8" s="183" t="s">
        <v>32</v>
      </c>
      <c r="O8" s="212"/>
      <c r="P8" s="209"/>
      <c r="Q8" s="158"/>
    </row>
    <row r="9" spans="1:17" ht="48" x14ac:dyDescent="0.2">
      <c r="A9" s="20" t="s">
        <v>91</v>
      </c>
      <c r="B9" s="21" t="s">
        <v>14</v>
      </c>
      <c r="C9" s="21"/>
      <c r="D9" s="21"/>
      <c r="E9" s="37"/>
      <c r="F9" s="87"/>
      <c r="G9" s="38"/>
      <c r="H9" s="38"/>
      <c r="I9" s="87"/>
      <c r="J9" s="37"/>
      <c r="K9" s="88"/>
      <c r="L9" s="87"/>
      <c r="M9" s="38"/>
      <c r="N9" s="38"/>
      <c r="O9" s="38"/>
      <c r="P9" s="89"/>
      <c r="Q9" s="157"/>
    </row>
    <row r="10" spans="1:17" ht="144" x14ac:dyDescent="0.2">
      <c r="A10" s="133">
        <v>1</v>
      </c>
      <c r="B10" s="30" t="s">
        <v>136</v>
      </c>
      <c r="C10" s="30" t="s">
        <v>345</v>
      </c>
      <c r="D10" s="30" t="s">
        <v>80</v>
      </c>
      <c r="E10" s="45">
        <v>300000</v>
      </c>
      <c r="F10" s="32" t="s">
        <v>56</v>
      </c>
      <c r="G10" s="1" t="s">
        <v>57</v>
      </c>
      <c r="H10" s="168" t="s">
        <v>355</v>
      </c>
      <c r="I10" s="90" t="s">
        <v>149</v>
      </c>
      <c r="J10" s="40">
        <v>245000</v>
      </c>
      <c r="K10" s="222" t="s">
        <v>355</v>
      </c>
      <c r="L10" s="222" t="s">
        <v>355</v>
      </c>
      <c r="M10" s="2" t="s">
        <v>57</v>
      </c>
      <c r="N10" s="168" t="s">
        <v>355</v>
      </c>
      <c r="O10" s="90" t="s">
        <v>319</v>
      </c>
      <c r="P10" s="168" t="s">
        <v>355</v>
      </c>
      <c r="Q10" s="157"/>
    </row>
    <row r="11" spans="1:17" ht="144" x14ac:dyDescent="0.2">
      <c r="A11" s="133">
        <v>2</v>
      </c>
      <c r="B11" s="30" t="s">
        <v>150</v>
      </c>
      <c r="C11" s="30" t="s">
        <v>346</v>
      </c>
      <c r="D11" s="30" t="s">
        <v>80</v>
      </c>
      <c r="E11" s="45">
        <v>450000</v>
      </c>
      <c r="F11" s="32" t="s">
        <v>56</v>
      </c>
      <c r="G11" s="1" t="s">
        <v>57</v>
      </c>
      <c r="H11" s="168" t="s">
        <v>355</v>
      </c>
      <c r="I11" s="90" t="s">
        <v>149</v>
      </c>
      <c r="J11" s="40">
        <v>178000</v>
      </c>
      <c r="K11" s="42">
        <v>177000</v>
      </c>
      <c r="L11" s="2" t="s">
        <v>57</v>
      </c>
      <c r="M11" s="168" t="s">
        <v>355</v>
      </c>
      <c r="N11" s="168" t="s">
        <v>355</v>
      </c>
      <c r="O11" s="90" t="s">
        <v>319</v>
      </c>
      <c r="P11" s="168" t="s">
        <v>355</v>
      </c>
    </row>
    <row r="12" spans="1:17" ht="144" x14ac:dyDescent="0.2">
      <c r="A12" s="133">
        <v>3</v>
      </c>
      <c r="B12" s="30" t="s">
        <v>151</v>
      </c>
      <c r="C12" s="30" t="s">
        <v>347</v>
      </c>
      <c r="D12" s="30" t="s">
        <v>80</v>
      </c>
      <c r="E12" s="45">
        <v>220000</v>
      </c>
      <c r="F12" s="32" t="s">
        <v>56</v>
      </c>
      <c r="G12" s="1" t="s">
        <v>57</v>
      </c>
      <c r="H12" s="168" t="s">
        <v>355</v>
      </c>
      <c r="I12" s="90" t="s">
        <v>149</v>
      </c>
      <c r="J12" s="40">
        <v>219000</v>
      </c>
      <c r="K12" s="42">
        <v>217000</v>
      </c>
      <c r="L12" s="2" t="s">
        <v>57</v>
      </c>
      <c r="M12" s="168" t="s">
        <v>355</v>
      </c>
      <c r="N12" s="168" t="s">
        <v>355</v>
      </c>
      <c r="O12" s="90" t="s">
        <v>320</v>
      </c>
      <c r="P12" s="168" t="s">
        <v>355</v>
      </c>
    </row>
    <row r="13" spans="1:17" ht="144" x14ac:dyDescent="0.2">
      <c r="A13" s="133">
        <v>4</v>
      </c>
      <c r="B13" s="30" t="s">
        <v>343</v>
      </c>
      <c r="C13" s="30" t="s">
        <v>348</v>
      </c>
      <c r="D13" s="30" t="s">
        <v>80</v>
      </c>
      <c r="E13" s="45">
        <v>340000</v>
      </c>
      <c r="F13" s="32" t="s">
        <v>56</v>
      </c>
      <c r="G13" s="1" t="s">
        <v>57</v>
      </c>
      <c r="H13" s="168" t="s">
        <v>355</v>
      </c>
      <c r="I13" s="90" t="s">
        <v>149</v>
      </c>
      <c r="J13" s="40">
        <v>220000</v>
      </c>
      <c r="K13" s="42">
        <v>218000</v>
      </c>
      <c r="L13" s="2" t="s">
        <v>57</v>
      </c>
      <c r="M13" s="168" t="s">
        <v>355</v>
      </c>
      <c r="N13" s="168" t="s">
        <v>355</v>
      </c>
      <c r="O13" s="90" t="s">
        <v>321</v>
      </c>
      <c r="P13" s="168" t="s">
        <v>355</v>
      </c>
    </row>
    <row r="14" spans="1:17" ht="142.5" customHeight="1" x14ac:dyDescent="0.2">
      <c r="A14" s="133">
        <v>5</v>
      </c>
      <c r="B14" s="30" t="s">
        <v>152</v>
      </c>
      <c r="C14" s="30" t="s">
        <v>350</v>
      </c>
      <c r="D14" s="30" t="s">
        <v>80</v>
      </c>
      <c r="E14" s="40">
        <v>140000</v>
      </c>
      <c r="F14" s="167" t="s">
        <v>56</v>
      </c>
      <c r="G14" s="1" t="s">
        <v>57</v>
      </c>
      <c r="H14" s="167" t="s">
        <v>355</v>
      </c>
      <c r="I14" s="168" t="s">
        <v>153</v>
      </c>
      <c r="J14" s="40">
        <v>50000</v>
      </c>
      <c r="K14" s="42">
        <v>49750</v>
      </c>
      <c r="L14" s="2" t="s">
        <v>57</v>
      </c>
      <c r="M14" s="168" t="s">
        <v>355</v>
      </c>
      <c r="N14" s="167" t="s">
        <v>355</v>
      </c>
      <c r="O14" s="168" t="s">
        <v>322</v>
      </c>
      <c r="P14" s="168" t="s">
        <v>355</v>
      </c>
    </row>
    <row r="15" spans="1:17" ht="140.25" customHeight="1" x14ac:dyDescent="0.2">
      <c r="A15" s="133">
        <v>6</v>
      </c>
      <c r="B15" s="152" t="s">
        <v>154</v>
      </c>
      <c r="C15" s="152" t="s">
        <v>349</v>
      </c>
      <c r="D15" s="152" t="s">
        <v>80</v>
      </c>
      <c r="E15" s="153">
        <v>200000</v>
      </c>
      <c r="F15" s="151" t="s">
        <v>56</v>
      </c>
      <c r="G15" s="154" t="s">
        <v>57</v>
      </c>
      <c r="H15" s="151" t="s">
        <v>355</v>
      </c>
      <c r="I15" s="155" t="s">
        <v>153</v>
      </c>
      <c r="J15" s="153">
        <v>50000</v>
      </c>
      <c r="K15" s="156">
        <v>49750</v>
      </c>
      <c r="L15" s="172" t="s">
        <v>57</v>
      </c>
      <c r="M15" s="167" t="s">
        <v>355</v>
      </c>
      <c r="N15" s="151" t="s">
        <v>355</v>
      </c>
      <c r="O15" s="155" t="s">
        <v>323</v>
      </c>
      <c r="P15" s="168" t="s">
        <v>355</v>
      </c>
    </row>
    <row r="16" spans="1:17" x14ac:dyDescent="0.2">
      <c r="L16" s="223"/>
      <c r="M16" s="223"/>
    </row>
    <row r="17" spans="7:13" x14ac:dyDescent="0.2">
      <c r="M17" s="224"/>
    </row>
    <row r="20" spans="7:13" x14ac:dyDescent="0.2">
      <c r="G20" s="224"/>
    </row>
  </sheetData>
  <mergeCells count="15">
    <mergeCell ref="A1:P1"/>
    <mergeCell ref="A2:P2"/>
    <mergeCell ref="A3:P3"/>
    <mergeCell ref="P7:P8"/>
    <mergeCell ref="A7:A8"/>
    <mergeCell ref="B7:B8"/>
    <mergeCell ref="C7:C8"/>
    <mergeCell ref="E7:E8"/>
    <mergeCell ref="F7:F8"/>
    <mergeCell ref="G7:H7"/>
    <mergeCell ref="I7:I8"/>
    <mergeCell ref="J7:K7"/>
    <mergeCell ref="L7:N7"/>
    <mergeCell ref="O7:O8"/>
    <mergeCell ref="D7:D8"/>
  </mergeCells>
  <phoneticPr fontId="2" type="noConversion"/>
  <pageMargins left="0" right="0" top="0.98425196850393704" bottom="0.39370078740157483" header="0.31496062992125984" footer="0.19685039370078741"/>
  <pageSetup paperSize="9" scale="77" firstPageNumber="16" orientation="landscape" useFirstPageNumber="1" r:id="rId1"/>
  <headerFooter>
    <oddFooter>&amp;R&amp;"TH SarabunPSK,ธรรมดา"&amp;P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"/>
  <sheetViews>
    <sheetView topLeftCell="A8" zoomScaleNormal="100" zoomScaleSheetLayoutView="100" workbookViewId="0">
      <selection activeCell="I11" sqref="I11"/>
    </sheetView>
  </sheetViews>
  <sheetFormatPr defaultColWidth="9.125" defaultRowHeight="24" x14ac:dyDescent="0.2"/>
  <cols>
    <col min="1" max="1" width="4.125" style="13" customWidth="1"/>
    <col min="2" max="2" width="26.125" style="9" customWidth="1"/>
    <col min="3" max="3" width="23.375" style="9" customWidth="1"/>
    <col min="4" max="4" width="10" style="9" customWidth="1"/>
    <col min="5" max="5" width="10.375" style="5" customWidth="1"/>
    <col min="6" max="6" width="9.875" style="5" customWidth="1"/>
    <col min="7" max="8" width="5.625" style="5" customWidth="1"/>
    <col min="9" max="9" width="9.625" style="5" customWidth="1"/>
    <col min="10" max="11" width="9.625" style="8" customWidth="1"/>
    <col min="12" max="12" width="5.875" style="5" customWidth="1"/>
    <col min="13" max="13" width="8.5" style="5" customWidth="1"/>
    <col min="14" max="14" width="5.875" style="5" customWidth="1"/>
    <col min="15" max="15" width="9.625" style="5" customWidth="1"/>
    <col min="16" max="16" width="9.625" style="9" customWidth="1"/>
    <col min="17" max="16384" width="9.125" style="5"/>
  </cols>
  <sheetData>
    <row r="1" spans="1:17" x14ac:dyDescent="0.2">
      <c r="A1" s="208" t="s">
        <v>133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4"/>
    </row>
    <row r="2" spans="1:17" x14ac:dyDescent="0.2">
      <c r="A2" s="208" t="s">
        <v>354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4"/>
    </row>
    <row r="3" spans="1:17" x14ac:dyDescent="0.2">
      <c r="A3" s="208" t="s">
        <v>60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4"/>
    </row>
    <row r="4" spans="1:17" ht="27.75" customHeight="1" x14ac:dyDescent="0.2">
      <c r="A4" s="3"/>
      <c r="B4" s="4" t="str">
        <f>ยุทธศาสตร์ด้านโครงสร้างพื้นฐาน!B4</f>
        <v>ผลการใช้จ่ายงบประมาณรอบ 12 เดือน (ตุลาคม 2566 - กันยายน 2567)</v>
      </c>
      <c r="C4" s="7"/>
      <c r="D4" s="7"/>
    </row>
    <row r="5" spans="1:17" ht="32.25" customHeight="1" x14ac:dyDescent="0.2">
      <c r="A5" s="3"/>
      <c r="B5" s="5" t="s">
        <v>68</v>
      </c>
    </row>
    <row r="6" spans="1:17" x14ac:dyDescent="0.2">
      <c r="E6" s="14">
        <f>SUBTOTAL(9,(E10:E28))</f>
        <v>520000</v>
      </c>
      <c r="F6" s="16"/>
      <c r="G6" s="16"/>
      <c r="H6" s="16"/>
      <c r="I6" s="16"/>
      <c r="J6" s="14">
        <f>SUBTOTAL(9,(J10:J28))</f>
        <v>70000</v>
      </c>
      <c r="K6" s="14">
        <f>SUBTOTAL(9,(K10:K78))</f>
        <v>50000</v>
      </c>
    </row>
    <row r="7" spans="1:17" s="19" customFormat="1" ht="48" customHeight="1" x14ac:dyDescent="0.2">
      <c r="A7" s="210" t="s">
        <v>0</v>
      </c>
      <c r="B7" s="209" t="s">
        <v>1</v>
      </c>
      <c r="C7" s="211" t="s">
        <v>20</v>
      </c>
      <c r="D7" s="211" t="s">
        <v>34</v>
      </c>
      <c r="E7" s="211" t="s">
        <v>21</v>
      </c>
      <c r="F7" s="211" t="s">
        <v>22</v>
      </c>
      <c r="G7" s="209" t="s">
        <v>23</v>
      </c>
      <c r="H7" s="209"/>
      <c r="I7" s="211" t="s">
        <v>26</v>
      </c>
      <c r="J7" s="215" t="s">
        <v>2</v>
      </c>
      <c r="K7" s="215"/>
      <c r="L7" s="216" t="s">
        <v>29</v>
      </c>
      <c r="M7" s="216"/>
      <c r="N7" s="216"/>
      <c r="O7" s="211" t="s">
        <v>33</v>
      </c>
      <c r="P7" s="209" t="s">
        <v>3</v>
      </c>
    </row>
    <row r="8" spans="1:17" s="19" customFormat="1" ht="93.75" customHeight="1" x14ac:dyDescent="0.2">
      <c r="A8" s="210"/>
      <c r="B8" s="209"/>
      <c r="C8" s="212"/>
      <c r="D8" s="212"/>
      <c r="E8" s="212"/>
      <c r="F8" s="212"/>
      <c r="G8" s="179" t="s">
        <v>24</v>
      </c>
      <c r="H8" s="179" t="s">
        <v>25</v>
      </c>
      <c r="I8" s="212"/>
      <c r="J8" s="180" t="s">
        <v>27</v>
      </c>
      <c r="K8" s="180" t="s">
        <v>28</v>
      </c>
      <c r="L8" s="182" t="s">
        <v>30</v>
      </c>
      <c r="M8" s="177" t="s">
        <v>31</v>
      </c>
      <c r="N8" s="182" t="s">
        <v>32</v>
      </c>
      <c r="O8" s="212"/>
      <c r="P8" s="209"/>
    </row>
    <row r="9" spans="1:17" x14ac:dyDescent="0.2">
      <c r="A9" s="20" t="s">
        <v>8</v>
      </c>
      <c r="B9" s="21" t="s">
        <v>90</v>
      </c>
      <c r="C9" s="21"/>
      <c r="D9" s="21"/>
      <c r="E9" s="38"/>
      <c r="F9" s="38"/>
      <c r="G9" s="38"/>
      <c r="H9" s="38"/>
      <c r="I9" s="38"/>
      <c r="J9" s="23"/>
      <c r="K9" s="23"/>
      <c r="L9" s="24"/>
      <c r="M9" s="24"/>
      <c r="N9" s="24"/>
      <c r="O9" s="24"/>
      <c r="P9" s="28"/>
    </row>
    <row r="10" spans="1:17" ht="136.5" customHeight="1" x14ac:dyDescent="0.2">
      <c r="A10" s="29" t="s">
        <v>78</v>
      </c>
      <c r="B10" s="117" t="s">
        <v>88</v>
      </c>
      <c r="C10" s="117" t="s">
        <v>155</v>
      </c>
      <c r="D10" s="30" t="s">
        <v>128</v>
      </c>
      <c r="E10" s="91">
        <v>220000</v>
      </c>
      <c r="F10" s="116" t="s">
        <v>71</v>
      </c>
      <c r="G10" s="1" t="s">
        <v>57</v>
      </c>
      <c r="H10" s="116" t="s">
        <v>355</v>
      </c>
      <c r="I10" s="117" t="s">
        <v>156</v>
      </c>
      <c r="J10" s="91">
        <v>50000</v>
      </c>
      <c r="K10" s="108">
        <v>50000</v>
      </c>
      <c r="L10" s="1" t="s">
        <v>57</v>
      </c>
      <c r="M10" s="167" t="s">
        <v>355</v>
      </c>
      <c r="N10" s="167" t="s">
        <v>355</v>
      </c>
      <c r="O10" s="165" t="s">
        <v>318</v>
      </c>
      <c r="P10" s="167" t="s">
        <v>355</v>
      </c>
    </row>
    <row r="11" spans="1:17" ht="146.25" customHeight="1" x14ac:dyDescent="0.2">
      <c r="A11" s="130" t="s">
        <v>79</v>
      </c>
      <c r="B11" s="129" t="s">
        <v>232</v>
      </c>
      <c r="C11" s="167" t="s">
        <v>355</v>
      </c>
      <c r="D11" s="30" t="s">
        <v>128</v>
      </c>
      <c r="E11" s="31">
        <v>300000</v>
      </c>
      <c r="F11" s="121" t="s">
        <v>71</v>
      </c>
      <c r="G11" s="2" t="s">
        <v>57</v>
      </c>
      <c r="H11" s="167" t="s">
        <v>355</v>
      </c>
      <c r="I11" s="168" t="s">
        <v>156</v>
      </c>
      <c r="J11" s="31">
        <v>20000</v>
      </c>
      <c r="K11" s="167" t="s">
        <v>355</v>
      </c>
      <c r="L11" s="167" t="s">
        <v>355</v>
      </c>
      <c r="M11" s="167" t="s">
        <v>355</v>
      </c>
      <c r="N11" s="167" t="s">
        <v>355</v>
      </c>
      <c r="O11" s="167" t="s">
        <v>355</v>
      </c>
      <c r="P11" s="167" t="s">
        <v>355</v>
      </c>
    </row>
    <row r="12" spans="1:17" x14ac:dyDescent="0.2">
      <c r="E12" s="8"/>
    </row>
    <row r="13" spans="1:17" x14ac:dyDescent="0.2">
      <c r="E13" s="8"/>
    </row>
    <row r="14" spans="1:17" x14ac:dyDescent="0.2">
      <c r="E14" s="8"/>
    </row>
    <row r="15" spans="1:17" x14ac:dyDescent="0.2">
      <c r="E15" s="8"/>
    </row>
    <row r="16" spans="1:17" x14ac:dyDescent="0.2">
      <c r="E16" s="8"/>
    </row>
    <row r="17" spans="5:5" x14ac:dyDescent="0.2">
      <c r="E17" s="8"/>
    </row>
    <row r="18" spans="5:5" x14ac:dyDescent="0.2">
      <c r="E18" s="8"/>
    </row>
    <row r="19" spans="5:5" x14ac:dyDescent="0.2">
      <c r="E19" s="8"/>
    </row>
    <row r="20" spans="5:5" x14ac:dyDescent="0.2">
      <c r="E20" s="8"/>
    </row>
    <row r="21" spans="5:5" x14ac:dyDescent="0.2">
      <c r="E21" s="8"/>
    </row>
    <row r="22" spans="5:5" x14ac:dyDescent="0.2">
      <c r="E22" s="8"/>
    </row>
    <row r="23" spans="5:5" x14ac:dyDescent="0.2">
      <c r="E23" s="8"/>
    </row>
    <row r="24" spans="5:5" x14ac:dyDescent="0.2">
      <c r="E24" s="8"/>
    </row>
    <row r="25" spans="5:5" x14ac:dyDescent="0.2">
      <c r="E25" s="8"/>
    </row>
    <row r="26" spans="5:5" x14ac:dyDescent="0.2">
      <c r="E26" s="8"/>
    </row>
    <row r="27" spans="5:5" x14ac:dyDescent="0.2">
      <c r="E27" s="8"/>
    </row>
    <row r="28" spans="5:5" x14ac:dyDescent="0.2">
      <c r="E28" s="8"/>
    </row>
    <row r="29" spans="5:5" x14ac:dyDescent="0.2">
      <c r="E29" s="8"/>
    </row>
    <row r="30" spans="5:5" x14ac:dyDescent="0.2">
      <c r="E30" s="8"/>
    </row>
    <row r="31" spans="5:5" x14ac:dyDescent="0.2">
      <c r="E31" s="8"/>
    </row>
    <row r="32" spans="5:5" x14ac:dyDescent="0.2">
      <c r="E32" s="8"/>
    </row>
    <row r="33" spans="5:5" x14ac:dyDescent="0.2">
      <c r="E33" s="8"/>
    </row>
    <row r="34" spans="5:5" x14ac:dyDescent="0.2">
      <c r="E34" s="8"/>
    </row>
    <row r="35" spans="5:5" x14ac:dyDescent="0.2">
      <c r="E35" s="8"/>
    </row>
    <row r="36" spans="5:5" x14ac:dyDescent="0.2">
      <c r="E36" s="8"/>
    </row>
    <row r="37" spans="5:5" x14ac:dyDescent="0.2">
      <c r="E37" s="8"/>
    </row>
    <row r="38" spans="5:5" x14ac:dyDescent="0.2">
      <c r="E38" s="8"/>
    </row>
    <row r="39" spans="5:5" x14ac:dyDescent="0.2">
      <c r="E39" s="8"/>
    </row>
    <row r="40" spans="5:5" x14ac:dyDescent="0.2">
      <c r="E40" s="8"/>
    </row>
    <row r="41" spans="5:5" x14ac:dyDescent="0.2">
      <c r="E41" s="8"/>
    </row>
    <row r="42" spans="5:5" x14ac:dyDescent="0.2">
      <c r="E42" s="8"/>
    </row>
  </sheetData>
  <mergeCells count="15">
    <mergeCell ref="A1:P1"/>
    <mergeCell ref="A2:P2"/>
    <mergeCell ref="A3:P3"/>
    <mergeCell ref="I7:I8"/>
    <mergeCell ref="J7:K7"/>
    <mergeCell ref="L7:N7"/>
    <mergeCell ref="O7:O8"/>
    <mergeCell ref="P7:P8"/>
    <mergeCell ref="G7:H7"/>
    <mergeCell ref="A7:A8"/>
    <mergeCell ref="B7:B8"/>
    <mergeCell ref="C7:C8"/>
    <mergeCell ref="E7:E8"/>
    <mergeCell ref="F7:F8"/>
    <mergeCell ref="D7:D8"/>
  </mergeCells>
  <phoneticPr fontId="2" type="noConversion"/>
  <pageMargins left="0.19685039370078741" right="0.19685039370078741" top="0.98425196850393704" bottom="0.39370078740157483" header="0.31496062992125984" footer="0.31496062992125984"/>
  <pageSetup paperSize="9" scale="80" firstPageNumber="36" orientation="landscape" useFirstPageNumber="1" r:id="rId1"/>
  <headerFooter>
    <oddFooter>&amp;R&amp;"TH SarabunPSK,ธรรมดา"&amp;12&amp;P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4"/>
  <sheetViews>
    <sheetView tabSelected="1" zoomScaleNormal="100" zoomScaleSheetLayoutView="90" workbookViewId="0">
      <pane ySplit="8" topLeftCell="A43" activePane="bottomLeft" state="frozen"/>
      <selection pane="bottomLeft" activeCell="S44" sqref="S44"/>
    </sheetView>
  </sheetViews>
  <sheetFormatPr defaultColWidth="9.125" defaultRowHeight="24" x14ac:dyDescent="0.2"/>
  <cols>
    <col min="1" max="1" width="4.125" style="13" customWidth="1"/>
    <col min="2" max="2" width="26.125" style="9" customWidth="1"/>
    <col min="3" max="3" width="23.375" style="9" customWidth="1"/>
    <col min="4" max="4" width="10.5" style="9" customWidth="1"/>
    <col min="5" max="5" width="10.375" style="8" customWidth="1"/>
    <col min="6" max="6" width="10.625" style="9" customWidth="1"/>
    <col min="7" max="8" width="5.625" style="5" customWidth="1"/>
    <col min="9" max="9" width="9.625" style="10" customWidth="1"/>
    <col min="10" max="10" width="9.625" style="8" customWidth="1"/>
    <col min="11" max="11" width="11.625" style="11" customWidth="1"/>
    <col min="12" max="12" width="5.875" style="5" customWidth="1"/>
    <col min="13" max="13" width="8.5" style="5" customWidth="1"/>
    <col min="14" max="14" width="5.875" style="5" customWidth="1"/>
    <col min="15" max="15" width="9.625" style="12" customWidth="1"/>
    <col min="16" max="16" width="9.625" style="9" customWidth="1"/>
    <col min="17" max="16384" width="9.125" style="5"/>
  </cols>
  <sheetData>
    <row r="1" spans="1:20" x14ac:dyDescent="0.2">
      <c r="A1" s="208" t="s">
        <v>133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4"/>
    </row>
    <row r="2" spans="1:20" x14ac:dyDescent="0.2">
      <c r="A2" s="208" t="s">
        <v>354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4"/>
    </row>
    <row r="3" spans="1:20" x14ac:dyDescent="0.2">
      <c r="A3" s="208" t="s">
        <v>60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4"/>
    </row>
    <row r="4" spans="1:20" ht="27" customHeight="1" x14ac:dyDescent="0.2">
      <c r="A4" s="6"/>
      <c r="B4" s="4" t="str">
        <f>ยุทธศาสตร์ด้านโครงสร้างพื้นฐาน!B4</f>
        <v>ผลการใช้จ่ายงบประมาณรอบ 12 เดือน (ตุลาคม 2566 - กันยายน 2567)</v>
      </c>
      <c r="C4" s="7"/>
      <c r="D4" s="7"/>
    </row>
    <row r="5" spans="1:20" ht="32.25" customHeight="1" x14ac:dyDescent="0.2">
      <c r="A5" s="6"/>
      <c r="B5" s="5" t="s">
        <v>157</v>
      </c>
    </row>
    <row r="6" spans="1:20" x14ac:dyDescent="0.2">
      <c r="E6" s="14">
        <f>SUBTOTAL(9,(E10:E53))</f>
        <v>8551000</v>
      </c>
      <c r="F6" s="15"/>
      <c r="G6" s="16"/>
      <c r="H6" s="16"/>
      <c r="I6" s="17"/>
      <c r="J6" s="14">
        <f>SUBTOTAL(9,(J10:J53))</f>
        <v>8351000</v>
      </c>
      <c r="K6" s="18">
        <f>SUBTOTAL(9,(K19:K112))</f>
        <v>6048131</v>
      </c>
    </row>
    <row r="7" spans="1:20" s="19" customFormat="1" ht="48" customHeight="1" x14ac:dyDescent="0.2">
      <c r="A7" s="210" t="s">
        <v>0</v>
      </c>
      <c r="B7" s="209" t="s">
        <v>1</v>
      </c>
      <c r="C7" s="211" t="s">
        <v>20</v>
      </c>
      <c r="D7" s="211" t="s">
        <v>93</v>
      </c>
      <c r="E7" s="213" t="s">
        <v>21</v>
      </c>
      <c r="F7" s="211" t="s">
        <v>22</v>
      </c>
      <c r="G7" s="209" t="s">
        <v>23</v>
      </c>
      <c r="H7" s="209"/>
      <c r="I7" s="211" t="s">
        <v>26</v>
      </c>
      <c r="J7" s="215" t="s">
        <v>2</v>
      </c>
      <c r="K7" s="215"/>
      <c r="L7" s="216" t="s">
        <v>29</v>
      </c>
      <c r="M7" s="216"/>
      <c r="N7" s="216"/>
      <c r="O7" s="211" t="s">
        <v>33</v>
      </c>
      <c r="P7" s="209" t="s">
        <v>3</v>
      </c>
    </row>
    <row r="8" spans="1:20" s="19" customFormat="1" ht="63" customHeight="1" x14ac:dyDescent="0.2">
      <c r="A8" s="210"/>
      <c r="B8" s="209"/>
      <c r="C8" s="212"/>
      <c r="D8" s="212"/>
      <c r="E8" s="214"/>
      <c r="F8" s="212"/>
      <c r="G8" s="179" t="s">
        <v>24</v>
      </c>
      <c r="H8" s="179" t="s">
        <v>25</v>
      </c>
      <c r="I8" s="212"/>
      <c r="J8" s="180" t="s">
        <v>27</v>
      </c>
      <c r="K8" s="184" t="s">
        <v>28</v>
      </c>
      <c r="L8" s="182" t="s">
        <v>30</v>
      </c>
      <c r="M8" s="177" t="s">
        <v>31</v>
      </c>
      <c r="N8" s="182" t="s">
        <v>32</v>
      </c>
      <c r="O8" s="212"/>
      <c r="P8" s="209"/>
    </row>
    <row r="9" spans="1:20" x14ac:dyDescent="0.2">
      <c r="A9" s="36" t="s">
        <v>10</v>
      </c>
      <c r="B9" s="21" t="s">
        <v>101</v>
      </c>
      <c r="C9" s="21"/>
      <c r="D9" s="21"/>
      <c r="E9" s="37"/>
      <c r="F9" s="21"/>
      <c r="G9" s="38"/>
      <c r="H9" s="38"/>
      <c r="I9" s="39"/>
      <c r="J9" s="23"/>
      <c r="K9" s="26"/>
      <c r="L9" s="24"/>
      <c r="M9" s="24"/>
      <c r="N9" s="24"/>
      <c r="O9" s="27"/>
      <c r="P9" s="28"/>
    </row>
    <row r="10" spans="1:20" ht="144" x14ac:dyDescent="0.2">
      <c r="A10" s="29" t="s">
        <v>78</v>
      </c>
      <c r="B10" s="30" t="s">
        <v>228</v>
      </c>
      <c r="C10" s="30" t="s">
        <v>158</v>
      </c>
      <c r="D10" s="30" t="s">
        <v>128</v>
      </c>
      <c r="E10" s="40">
        <v>40000</v>
      </c>
      <c r="F10" s="117" t="s">
        <v>71</v>
      </c>
      <c r="G10" s="2" t="s">
        <v>57</v>
      </c>
      <c r="H10" s="167" t="s">
        <v>355</v>
      </c>
      <c r="I10" s="34" t="s">
        <v>165</v>
      </c>
      <c r="J10" s="40">
        <v>40000</v>
      </c>
      <c r="K10" s="42">
        <v>28200</v>
      </c>
      <c r="L10" s="2" t="s">
        <v>57</v>
      </c>
      <c r="M10" s="167" t="s">
        <v>355</v>
      </c>
      <c r="N10" s="167" t="s">
        <v>355</v>
      </c>
      <c r="O10" s="46" t="s">
        <v>299</v>
      </c>
      <c r="P10" s="167" t="s">
        <v>355</v>
      </c>
      <c r="T10" s="5" t="s">
        <v>72</v>
      </c>
    </row>
    <row r="11" spans="1:20" ht="161.25" customHeight="1" x14ac:dyDescent="0.2">
      <c r="A11" s="29" t="s">
        <v>79</v>
      </c>
      <c r="B11" s="30" t="s">
        <v>159</v>
      </c>
      <c r="C11" s="30" t="s">
        <v>161</v>
      </c>
      <c r="D11" s="30" t="s">
        <v>127</v>
      </c>
      <c r="E11" s="31">
        <v>300000</v>
      </c>
      <c r="F11" s="117" t="s">
        <v>71</v>
      </c>
      <c r="G11" s="2" t="s">
        <v>57</v>
      </c>
      <c r="H11" s="167" t="s">
        <v>355</v>
      </c>
      <c r="I11" s="34" t="s">
        <v>160</v>
      </c>
      <c r="J11" s="31">
        <v>200000</v>
      </c>
      <c r="K11" s="188">
        <v>132534.6</v>
      </c>
      <c r="L11" s="2" t="s">
        <v>57</v>
      </c>
      <c r="M11" s="167" t="s">
        <v>355</v>
      </c>
      <c r="N11" s="167" t="s">
        <v>355</v>
      </c>
      <c r="O11" s="46" t="s">
        <v>303</v>
      </c>
      <c r="P11" s="167" t="s">
        <v>355</v>
      </c>
    </row>
    <row r="12" spans="1:20" ht="165.75" customHeight="1" x14ac:dyDescent="0.2">
      <c r="A12" s="29" t="s">
        <v>81</v>
      </c>
      <c r="B12" s="30" t="s">
        <v>162</v>
      </c>
      <c r="C12" s="30" t="s">
        <v>163</v>
      </c>
      <c r="D12" s="30" t="s">
        <v>127</v>
      </c>
      <c r="E12" s="40">
        <v>80000</v>
      </c>
      <c r="F12" s="117" t="s">
        <v>71</v>
      </c>
      <c r="G12" s="2" t="s">
        <v>57</v>
      </c>
      <c r="H12" s="167" t="s">
        <v>355</v>
      </c>
      <c r="I12" s="34" t="s">
        <v>164</v>
      </c>
      <c r="J12" s="40">
        <v>100000</v>
      </c>
      <c r="K12" s="41">
        <v>82480</v>
      </c>
      <c r="L12" s="2" t="s">
        <v>57</v>
      </c>
      <c r="M12" s="167" t="s">
        <v>355</v>
      </c>
      <c r="N12" s="167" t="s">
        <v>355</v>
      </c>
      <c r="O12" s="46" t="s">
        <v>287</v>
      </c>
      <c r="P12" s="167" t="s">
        <v>355</v>
      </c>
    </row>
    <row r="13" spans="1:20" ht="168" x14ac:dyDescent="0.2">
      <c r="A13" s="29" t="s">
        <v>82</v>
      </c>
      <c r="B13" s="30" t="s">
        <v>104</v>
      </c>
      <c r="C13" s="30" t="s">
        <v>166</v>
      </c>
      <c r="D13" s="30" t="s">
        <v>128</v>
      </c>
      <c r="E13" s="40">
        <v>40000</v>
      </c>
      <c r="F13" s="117" t="s">
        <v>71</v>
      </c>
      <c r="G13" s="2" t="s">
        <v>57</v>
      </c>
      <c r="H13" s="167" t="s">
        <v>355</v>
      </c>
      <c r="I13" s="34" t="s">
        <v>165</v>
      </c>
      <c r="J13" s="40">
        <v>40000</v>
      </c>
      <c r="K13" s="41">
        <v>39984</v>
      </c>
      <c r="L13" s="2" t="s">
        <v>57</v>
      </c>
      <c r="M13" s="167" t="s">
        <v>355</v>
      </c>
      <c r="N13" s="167" t="s">
        <v>355</v>
      </c>
      <c r="O13" s="46" t="s">
        <v>277</v>
      </c>
      <c r="P13" s="167" t="s">
        <v>355</v>
      </c>
    </row>
    <row r="14" spans="1:20" ht="144" x14ac:dyDescent="0.2">
      <c r="A14" s="29" t="s">
        <v>83</v>
      </c>
      <c r="B14" s="30" t="s">
        <v>103</v>
      </c>
      <c r="C14" s="30" t="s">
        <v>169</v>
      </c>
      <c r="D14" s="30" t="s">
        <v>128</v>
      </c>
      <c r="E14" s="40">
        <v>40000</v>
      </c>
      <c r="F14" s="30" t="s">
        <v>71</v>
      </c>
      <c r="G14" s="2" t="s">
        <v>57</v>
      </c>
      <c r="H14" s="167" t="s">
        <v>355</v>
      </c>
      <c r="I14" s="34" t="s">
        <v>167</v>
      </c>
      <c r="J14" s="40">
        <v>40000</v>
      </c>
      <c r="K14" s="41">
        <v>40000</v>
      </c>
      <c r="L14" s="173" t="s">
        <v>57</v>
      </c>
      <c r="M14" s="167" t="s">
        <v>355</v>
      </c>
      <c r="N14" s="167" t="s">
        <v>355</v>
      </c>
      <c r="O14" s="34" t="s">
        <v>315</v>
      </c>
      <c r="P14" s="167" t="s">
        <v>355</v>
      </c>
    </row>
    <row r="15" spans="1:20" ht="144" x14ac:dyDescent="0.2">
      <c r="A15" s="29" t="s">
        <v>84</v>
      </c>
      <c r="B15" s="30" t="s">
        <v>168</v>
      </c>
      <c r="C15" s="30" t="s">
        <v>170</v>
      </c>
      <c r="D15" s="30" t="s">
        <v>128</v>
      </c>
      <c r="E15" s="40">
        <v>40000</v>
      </c>
      <c r="F15" s="30" t="s">
        <v>71</v>
      </c>
      <c r="G15" s="2" t="s">
        <v>57</v>
      </c>
      <c r="H15" s="167" t="s">
        <v>355</v>
      </c>
      <c r="I15" s="117" t="s">
        <v>167</v>
      </c>
      <c r="J15" s="40">
        <v>40000</v>
      </c>
      <c r="K15" s="41">
        <v>27100</v>
      </c>
      <c r="L15" s="2" t="s">
        <v>57</v>
      </c>
      <c r="M15" s="167" t="s">
        <v>355</v>
      </c>
      <c r="N15" s="167" t="s">
        <v>355</v>
      </c>
      <c r="O15" s="46" t="s">
        <v>309</v>
      </c>
      <c r="P15" s="167" t="s">
        <v>355</v>
      </c>
    </row>
    <row r="16" spans="1:20" ht="138.75" customHeight="1" x14ac:dyDescent="0.2">
      <c r="A16" s="29" t="s">
        <v>85</v>
      </c>
      <c r="B16" s="30" t="s">
        <v>102</v>
      </c>
      <c r="C16" s="30" t="s">
        <v>172</v>
      </c>
      <c r="D16" s="30" t="s">
        <v>128</v>
      </c>
      <c r="E16" s="40">
        <v>20000</v>
      </c>
      <c r="F16" s="117" t="s">
        <v>71</v>
      </c>
      <c r="G16" s="2" t="s">
        <v>57</v>
      </c>
      <c r="H16" s="167" t="s">
        <v>355</v>
      </c>
      <c r="I16" s="34" t="s">
        <v>171</v>
      </c>
      <c r="J16" s="40">
        <v>20000</v>
      </c>
      <c r="K16" s="40">
        <v>20000</v>
      </c>
      <c r="L16" s="173" t="s">
        <v>57</v>
      </c>
      <c r="M16" s="167" t="s">
        <v>355</v>
      </c>
      <c r="N16" s="167" t="s">
        <v>355</v>
      </c>
      <c r="O16" s="34" t="s">
        <v>336</v>
      </c>
      <c r="P16" s="167" t="s">
        <v>355</v>
      </c>
    </row>
    <row r="17" spans="1:16" ht="144" x14ac:dyDescent="0.2">
      <c r="A17" s="29" t="s">
        <v>86</v>
      </c>
      <c r="B17" s="30" t="s">
        <v>105</v>
      </c>
      <c r="C17" s="30" t="s">
        <v>173</v>
      </c>
      <c r="D17" s="30" t="s">
        <v>128</v>
      </c>
      <c r="E17" s="40">
        <v>40000</v>
      </c>
      <c r="F17" s="117" t="s">
        <v>71</v>
      </c>
      <c r="G17" s="2" t="s">
        <v>57</v>
      </c>
      <c r="H17" s="167" t="s">
        <v>355</v>
      </c>
      <c r="I17" s="34" t="s">
        <v>174</v>
      </c>
      <c r="J17" s="40">
        <v>40000</v>
      </c>
      <c r="K17" s="40">
        <v>31400</v>
      </c>
      <c r="L17" s="2" t="s">
        <v>57</v>
      </c>
      <c r="M17" s="167" t="s">
        <v>355</v>
      </c>
      <c r="N17" s="167" t="s">
        <v>355</v>
      </c>
      <c r="O17" s="46" t="s">
        <v>300</v>
      </c>
      <c r="P17" s="167" t="s">
        <v>355</v>
      </c>
    </row>
    <row r="18" spans="1:16" ht="144" x14ac:dyDescent="0.2">
      <c r="A18" s="29" t="s">
        <v>87</v>
      </c>
      <c r="B18" s="30" t="s">
        <v>106</v>
      </c>
      <c r="C18" s="30" t="s">
        <v>175</v>
      </c>
      <c r="D18" s="30" t="s">
        <v>128</v>
      </c>
      <c r="E18" s="40">
        <v>40000</v>
      </c>
      <c r="F18" s="117" t="s">
        <v>71</v>
      </c>
      <c r="G18" s="2" t="s">
        <v>57</v>
      </c>
      <c r="H18" s="167" t="s">
        <v>355</v>
      </c>
      <c r="I18" s="117" t="s">
        <v>174</v>
      </c>
      <c r="J18" s="40">
        <v>40000</v>
      </c>
      <c r="K18" s="167" t="s">
        <v>355</v>
      </c>
      <c r="L18" s="167" t="s">
        <v>355</v>
      </c>
      <c r="M18" s="167" t="s">
        <v>355</v>
      </c>
      <c r="N18" s="2" t="s">
        <v>57</v>
      </c>
      <c r="O18" s="167" t="s">
        <v>355</v>
      </c>
      <c r="P18" s="167" t="s">
        <v>355</v>
      </c>
    </row>
    <row r="19" spans="1:16" ht="48" x14ac:dyDescent="0.2">
      <c r="A19" s="20" t="s">
        <v>11</v>
      </c>
      <c r="B19" s="21" t="s">
        <v>92</v>
      </c>
      <c r="C19" s="22"/>
      <c r="D19" s="22"/>
      <c r="E19" s="23"/>
      <c r="F19" s="22"/>
      <c r="G19" s="24"/>
      <c r="H19" s="24"/>
      <c r="I19" s="25"/>
      <c r="J19" s="23"/>
      <c r="K19" s="26"/>
      <c r="L19" s="24"/>
      <c r="M19" s="24"/>
      <c r="N19" s="24"/>
      <c r="O19" s="27"/>
      <c r="P19" s="28"/>
    </row>
    <row r="20" spans="1:16" ht="166.5" customHeight="1" x14ac:dyDescent="0.2">
      <c r="A20" s="29" t="s">
        <v>78</v>
      </c>
      <c r="B20" s="30" t="s">
        <v>227</v>
      </c>
      <c r="C20" s="30" t="s">
        <v>177</v>
      </c>
      <c r="D20" s="30" t="s">
        <v>126</v>
      </c>
      <c r="E20" s="31">
        <v>50000</v>
      </c>
      <c r="F20" s="30" t="s">
        <v>59</v>
      </c>
      <c r="G20" s="2" t="s">
        <v>57</v>
      </c>
      <c r="H20" s="167" t="s">
        <v>355</v>
      </c>
      <c r="I20" s="34" t="s">
        <v>176</v>
      </c>
      <c r="J20" s="31">
        <v>50000</v>
      </c>
      <c r="K20" s="35">
        <v>50000</v>
      </c>
      <c r="L20" s="173" t="s">
        <v>57</v>
      </c>
      <c r="M20" s="167" t="s">
        <v>355</v>
      </c>
      <c r="N20" s="167" t="s">
        <v>355</v>
      </c>
      <c r="O20" s="34" t="s">
        <v>337</v>
      </c>
      <c r="P20" s="167" t="s">
        <v>355</v>
      </c>
    </row>
    <row r="21" spans="1:16" ht="163.5" customHeight="1" x14ac:dyDescent="0.2">
      <c r="A21" s="29" t="s">
        <v>79</v>
      </c>
      <c r="B21" s="30" t="s">
        <v>94</v>
      </c>
      <c r="C21" s="30" t="s">
        <v>178</v>
      </c>
      <c r="D21" s="30" t="s">
        <v>126</v>
      </c>
      <c r="E21" s="31">
        <v>200000</v>
      </c>
      <c r="F21" s="30" t="s">
        <v>59</v>
      </c>
      <c r="G21" s="2" t="s">
        <v>57</v>
      </c>
      <c r="H21" s="167" t="s">
        <v>355</v>
      </c>
      <c r="I21" s="34" t="s">
        <v>249</v>
      </c>
      <c r="J21" s="31">
        <v>200000</v>
      </c>
      <c r="K21" s="35">
        <v>200000</v>
      </c>
      <c r="L21" s="2" t="s">
        <v>57</v>
      </c>
      <c r="M21" s="167" t="s">
        <v>355</v>
      </c>
      <c r="N21" s="167" t="s">
        <v>355</v>
      </c>
      <c r="O21" s="34" t="s">
        <v>268</v>
      </c>
      <c r="P21" s="167" t="s">
        <v>355</v>
      </c>
    </row>
    <row r="22" spans="1:16" ht="158.25" customHeight="1" x14ac:dyDescent="0.2">
      <c r="A22" s="29" t="s">
        <v>81</v>
      </c>
      <c r="B22" s="30" t="s">
        <v>95</v>
      </c>
      <c r="C22" s="30" t="s">
        <v>180</v>
      </c>
      <c r="D22" s="30" t="s">
        <v>126</v>
      </c>
      <c r="E22" s="31">
        <v>50000</v>
      </c>
      <c r="F22" s="30" t="s">
        <v>59</v>
      </c>
      <c r="G22" s="2" t="s">
        <v>57</v>
      </c>
      <c r="H22" s="167" t="s">
        <v>355</v>
      </c>
      <c r="I22" s="34" t="s">
        <v>179</v>
      </c>
      <c r="J22" s="31">
        <v>50000</v>
      </c>
      <c r="K22" s="35">
        <v>50000</v>
      </c>
      <c r="L22" s="2" t="s">
        <v>57</v>
      </c>
      <c r="M22" s="167" t="s">
        <v>355</v>
      </c>
      <c r="N22" s="167" t="s">
        <v>355</v>
      </c>
      <c r="O22" s="46" t="s">
        <v>310</v>
      </c>
      <c r="P22" s="167" t="s">
        <v>355</v>
      </c>
    </row>
    <row r="23" spans="1:16" ht="163.5" customHeight="1" x14ac:dyDescent="0.2">
      <c r="A23" s="29" t="s">
        <v>82</v>
      </c>
      <c r="B23" s="30" t="s">
        <v>181</v>
      </c>
      <c r="C23" s="30" t="s">
        <v>183</v>
      </c>
      <c r="D23" s="30" t="s">
        <v>126</v>
      </c>
      <c r="E23" s="31">
        <v>200000</v>
      </c>
      <c r="F23" s="30" t="s">
        <v>59</v>
      </c>
      <c r="G23" s="2" t="s">
        <v>57</v>
      </c>
      <c r="H23" s="167" t="s">
        <v>355</v>
      </c>
      <c r="I23" s="34" t="s">
        <v>182</v>
      </c>
      <c r="J23" s="31">
        <v>150000</v>
      </c>
      <c r="K23" s="35">
        <v>150000</v>
      </c>
      <c r="L23" s="2" t="s">
        <v>57</v>
      </c>
      <c r="M23" s="167" t="s">
        <v>355</v>
      </c>
      <c r="N23" s="167" t="s">
        <v>355</v>
      </c>
      <c r="O23" s="46" t="s">
        <v>311</v>
      </c>
      <c r="P23" s="167" t="s">
        <v>355</v>
      </c>
    </row>
    <row r="24" spans="1:16" ht="159.75" customHeight="1" x14ac:dyDescent="0.2">
      <c r="A24" s="29" t="s">
        <v>83</v>
      </c>
      <c r="B24" s="30" t="s">
        <v>351</v>
      </c>
      <c r="C24" s="30" t="s">
        <v>184</v>
      </c>
      <c r="D24" s="30" t="s">
        <v>126</v>
      </c>
      <c r="E24" s="31">
        <v>300000</v>
      </c>
      <c r="F24" s="30" t="s">
        <v>59</v>
      </c>
      <c r="G24" s="2" t="s">
        <v>57</v>
      </c>
      <c r="H24" s="167" t="s">
        <v>355</v>
      </c>
      <c r="I24" s="34" t="s">
        <v>185</v>
      </c>
      <c r="J24" s="31">
        <v>300000</v>
      </c>
      <c r="K24" s="35">
        <v>300000</v>
      </c>
      <c r="L24" s="2" t="s">
        <v>57</v>
      </c>
      <c r="M24" s="167" t="s">
        <v>355</v>
      </c>
      <c r="N24" s="167" t="s">
        <v>355</v>
      </c>
      <c r="O24" s="34" t="s">
        <v>284</v>
      </c>
      <c r="P24" s="167" t="s">
        <v>355</v>
      </c>
    </row>
    <row r="25" spans="1:16" ht="162" customHeight="1" x14ac:dyDescent="0.2">
      <c r="A25" s="29" t="s">
        <v>84</v>
      </c>
      <c r="B25" s="30" t="s">
        <v>186</v>
      </c>
      <c r="C25" s="30" t="s">
        <v>188</v>
      </c>
      <c r="D25" s="30" t="s">
        <v>126</v>
      </c>
      <c r="E25" s="31">
        <v>100000</v>
      </c>
      <c r="F25" s="30" t="s">
        <v>59</v>
      </c>
      <c r="G25" s="2" t="s">
        <v>57</v>
      </c>
      <c r="H25" s="167" t="s">
        <v>355</v>
      </c>
      <c r="I25" s="34" t="s">
        <v>187</v>
      </c>
      <c r="J25" s="31">
        <v>40000</v>
      </c>
      <c r="K25" s="35">
        <v>40000</v>
      </c>
      <c r="L25" s="2" t="s">
        <v>57</v>
      </c>
      <c r="M25" s="167" t="s">
        <v>355</v>
      </c>
      <c r="N25" s="167" t="s">
        <v>355</v>
      </c>
      <c r="O25" s="149" t="s">
        <v>266</v>
      </c>
      <c r="P25" s="167" t="s">
        <v>355</v>
      </c>
    </row>
    <row r="26" spans="1:16" ht="162" customHeight="1" x14ac:dyDescent="0.2">
      <c r="A26" s="29" t="s">
        <v>85</v>
      </c>
      <c r="B26" s="30" t="s">
        <v>304</v>
      </c>
      <c r="C26" s="30" t="s">
        <v>190</v>
      </c>
      <c r="D26" s="30" t="s">
        <v>126</v>
      </c>
      <c r="E26" s="31">
        <v>50000</v>
      </c>
      <c r="F26" s="30" t="s">
        <v>59</v>
      </c>
      <c r="G26" s="2" t="s">
        <v>57</v>
      </c>
      <c r="H26" s="167" t="s">
        <v>355</v>
      </c>
      <c r="I26" s="164" t="s">
        <v>189</v>
      </c>
      <c r="J26" s="31">
        <v>40000</v>
      </c>
      <c r="K26" s="35">
        <v>40000</v>
      </c>
      <c r="L26" s="2" t="s">
        <v>57</v>
      </c>
      <c r="M26" s="167" t="s">
        <v>355</v>
      </c>
      <c r="N26" s="167" t="s">
        <v>355</v>
      </c>
      <c r="O26" s="46" t="s">
        <v>267</v>
      </c>
      <c r="P26" s="46" t="s">
        <v>355</v>
      </c>
    </row>
    <row r="27" spans="1:16" ht="158.25" customHeight="1" x14ac:dyDescent="0.2">
      <c r="A27" s="29" t="s">
        <v>86</v>
      </c>
      <c r="B27" s="30" t="s">
        <v>305</v>
      </c>
      <c r="C27" s="30" t="s">
        <v>306</v>
      </c>
      <c r="D27" s="30" t="s">
        <v>307</v>
      </c>
      <c r="E27" s="31">
        <v>100000</v>
      </c>
      <c r="F27" s="30" t="s">
        <v>59</v>
      </c>
      <c r="G27" s="2" t="s">
        <v>57</v>
      </c>
      <c r="H27" s="167" t="s">
        <v>355</v>
      </c>
      <c r="I27" s="34" t="s">
        <v>179</v>
      </c>
      <c r="J27" s="31">
        <v>100000</v>
      </c>
      <c r="K27" s="35">
        <v>100000</v>
      </c>
      <c r="L27" s="2" t="s">
        <v>57</v>
      </c>
      <c r="M27" s="167" t="s">
        <v>355</v>
      </c>
      <c r="N27" s="167" t="s">
        <v>355</v>
      </c>
      <c r="O27" s="46" t="s">
        <v>308</v>
      </c>
      <c r="P27" s="46" t="s">
        <v>355</v>
      </c>
    </row>
    <row r="28" spans="1:16" ht="30" customHeight="1" x14ac:dyDescent="0.2">
      <c r="A28" s="20" t="s">
        <v>100</v>
      </c>
      <c r="B28" s="21" t="s">
        <v>6</v>
      </c>
      <c r="C28" s="22"/>
      <c r="D28" s="22"/>
      <c r="E28" s="23"/>
      <c r="F28" s="22"/>
      <c r="G28" s="24"/>
      <c r="H28" s="24"/>
      <c r="I28" s="25"/>
      <c r="J28" s="23"/>
      <c r="K28" s="26"/>
      <c r="L28" s="24"/>
      <c r="M28" s="24"/>
      <c r="N28" s="24"/>
      <c r="O28" s="27"/>
      <c r="P28" s="28"/>
    </row>
    <row r="29" spans="1:16" ht="138" customHeight="1" x14ac:dyDescent="0.2">
      <c r="A29" s="29" t="s">
        <v>78</v>
      </c>
      <c r="B29" s="30" t="s">
        <v>98</v>
      </c>
      <c r="C29" s="30" t="s">
        <v>191</v>
      </c>
      <c r="D29" s="30" t="s">
        <v>96</v>
      </c>
      <c r="E29" s="31">
        <v>25000</v>
      </c>
      <c r="F29" s="30" t="s">
        <v>59</v>
      </c>
      <c r="G29" s="2" t="s">
        <v>57</v>
      </c>
      <c r="H29" s="167" t="s">
        <v>355</v>
      </c>
      <c r="I29" s="34" t="s">
        <v>248</v>
      </c>
      <c r="J29" s="31">
        <v>25000</v>
      </c>
      <c r="K29" s="35">
        <v>25000</v>
      </c>
      <c r="L29" s="2" t="s">
        <v>57</v>
      </c>
      <c r="M29" s="167" t="s">
        <v>355</v>
      </c>
      <c r="N29" s="167" t="s">
        <v>355</v>
      </c>
      <c r="O29" s="34" t="s">
        <v>288</v>
      </c>
      <c r="P29" s="167" t="s">
        <v>355</v>
      </c>
    </row>
    <row r="30" spans="1:16" ht="164.25" customHeight="1" x14ac:dyDescent="0.2">
      <c r="A30" s="29" t="s">
        <v>79</v>
      </c>
      <c r="B30" s="30" t="s">
        <v>192</v>
      </c>
      <c r="C30" s="30" t="s">
        <v>194</v>
      </c>
      <c r="D30" s="30" t="s">
        <v>96</v>
      </c>
      <c r="E30" s="31">
        <v>80000</v>
      </c>
      <c r="F30" s="30" t="s">
        <v>59</v>
      </c>
      <c r="G30" s="2" t="s">
        <v>57</v>
      </c>
      <c r="H30" s="167" t="s">
        <v>355</v>
      </c>
      <c r="I30" s="34" t="s">
        <v>193</v>
      </c>
      <c r="J30" s="31">
        <v>80000</v>
      </c>
      <c r="K30" s="35">
        <v>80000</v>
      </c>
      <c r="L30" s="2" t="s">
        <v>57</v>
      </c>
      <c r="M30" s="167" t="s">
        <v>355</v>
      </c>
      <c r="N30" s="167" t="s">
        <v>355</v>
      </c>
      <c r="O30" s="150" t="s">
        <v>265</v>
      </c>
      <c r="P30" s="167" t="s">
        <v>355</v>
      </c>
    </row>
    <row r="31" spans="1:16" ht="155.25" customHeight="1" x14ac:dyDescent="0.2">
      <c r="A31" s="29" t="s">
        <v>81</v>
      </c>
      <c r="B31" s="30" t="s">
        <v>97</v>
      </c>
      <c r="C31" s="30" t="s">
        <v>195</v>
      </c>
      <c r="D31" s="30" t="s">
        <v>96</v>
      </c>
      <c r="E31" s="31">
        <v>2200000</v>
      </c>
      <c r="F31" s="30" t="s">
        <v>59</v>
      </c>
      <c r="G31" s="2" t="s">
        <v>57</v>
      </c>
      <c r="H31" s="167" t="s">
        <v>355</v>
      </c>
      <c r="I31" s="34" t="s">
        <v>160</v>
      </c>
      <c r="J31" s="31">
        <v>2200000</v>
      </c>
      <c r="K31" s="35">
        <v>1526416</v>
      </c>
      <c r="L31" s="173" t="s">
        <v>57</v>
      </c>
      <c r="M31" s="167" t="s">
        <v>355</v>
      </c>
      <c r="N31" s="167" t="s">
        <v>355</v>
      </c>
      <c r="O31" s="34" t="s">
        <v>286</v>
      </c>
      <c r="P31" s="167" t="s">
        <v>355</v>
      </c>
    </row>
    <row r="32" spans="1:16" ht="144.75" customHeight="1" x14ac:dyDescent="0.2">
      <c r="A32" s="29" t="s">
        <v>82</v>
      </c>
      <c r="B32" s="30" t="s">
        <v>99</v>
      </c>
      <c r="C32" s="30" t="s">
        <v>197</v>
      </c>
      <c r="D32" s="30" t="s">
        <v>96</v>
      </c>
      <c r="E32" s="31">
        <v>20000</v>
      </c>
      <c r="F32" s="30" t="s">
        <v>59</v>
      </c>
      <c r="G32" s="2" t="s">
        <v>57</v>
      </c>
      <c r="H32" s="167" t="s">
        <v>355</v>
      </c>
      <c r="I32" s="34" t="s">
        <v>196</v>
      </c>
      <c r="J32" s="31">
        <v>20000</v>
      </c>
      <c r="K32" s="35">
        <v>20000</v>
      </c>
      <c r="L32" s="2" t="s">
        <v>57</v>
      </c>
      <c r="M32" s="167" t="s">
        <v>355</v>
      </c>
      <c r="N32" s="167" t="s">
        <v>355</v>
      </c>
      <c r="O32" s="159" t="s">
        <v>285</v>
      </c>
      <c r="P32" s="167" t="s">
        <v>355</v>
      </c>
    </row>
    <row r="33" spans="1:16" ht="150.75" customHeight="1" x14ac:dyDescent="0.2">
      <c r="A33" s="29" t="s">
        <v>83</v>
      </c>
      <c r="B33" s="30" t="s">
        <v>198</v>
      </c>
      <c r="C33" s="30" t="s">
        <v>199</v>
      </c>
      <c r="D33" s="30" t="s">
        <v>96</v>
      </c>
      <c r="E33" s="31">
        <v>4266000</v>
      </c>
      <c r="F33" s="30" t="s">
        <v>59</v>
      </c>
      <c r="G33" s="2" t="s">
        <v>57</v>
      </c>
      <c r="H33" s="167" t="s">
        <v>355</v>
      </c>
      <c r="I33" s="34" t="s">
        <v>160</v>
      </c>
      <c r="J33" s="31">
        <v>4266000</v>
      </c>
      <c r="K33" s="35">
        <v>3216280</v>
      </c>
      <c r="L33" s="2" t="s">
        <v>57</v>
      </c>
      <c r="M33" s="167" t="s">
        <v>355</v>
      </c>
      <c r="N33" s="167" t="s">
        <v>355</v>
      </c>
      <c r="O33" s="160" t="s">
        <v>286</v>
      </c>
      <c r="P33" s="167" t="s">
        <v>355</v>
      </c>
    </row>
    <row r="34" spans="1:16" ht="48" x14ac:dyDescent="0.2">
      <c r="A34" s="20" t="s">
        <v>12</v>
      </c>
      <c r="B34" s="21" t="s">
        <v>13</v>
      </c>
      <c r="C34" s="21"/>
      <c r="D34" s="21"/>
      <c r="E34" s="37"/>
      <c r="F34" s="21"/>
      <c r="G34" s="38"/>
      <c r="H34" s="38"/>
      <c r="I34" s="39"/>
      <c r="J34" s="23"/>
      <c r="K34" s="26"/>
      <c r="L34" s="24"/>
      <c r="M34" s="24"/>
      <c r="N34" s="24"/>
      <c r="O34" s="27"/>
      <c r="P34" s="28"/>
    </row>
    <row r="35" spans="1:16" ht="144" x14ac:dyDescent="0.2">
      <c r="A35" s="29" t="s">
        <v>78</v>
      </c>
      <c r="B35" s="30" t="s">
        <v>110</v>
      </c>
      <c r="C35" s="30" t="s">
        <v>200</v>
      </c>
      <c r="D35" s="30" t="s">
        <v>129</v>
      </c>
      <c r="E35" s="40">
        <v>20000</v>
      </c>
      <c r="F35" s="117" t="s">
        <v>71</v>
      </c>
      <c r="G35" s="2" t="s">
        <v>57</v>
      </c>
      <c r="H35" s="167" t="s">
        <v>355</v>
      </c>
      <c r="I35" s="34" t="s">
        <v>167</v>
      </c>
      <c r="J35" s="40">
        <v>20000</v>
      </c>
      <c r="K35" s="41">
        <v>19610</v>
      </c>
      <c r="L35" s="2" t="s">
        <v>57</v>
      </c>
      <c r="M35" s="167" t="s">
        <v>355</v>
      </c>
      <c r="N35" s="167" t="s">
        <v>355</v>
      </c>
      <c r="O35" s="150" t="s">
        <v>308</v>
      </c>
      <c r="P35" s="167" t="s">
        <v>355</v>
      </c>
    </row>
    <row r="36" spans="1:16" ht="144" x14ac:dyDescent="0.2">
      <c r="A36" s="29" t="s">
        <v>79</v>
      </c>
      <c r="B36" s="30" t="s">
        <v>107</v>
      </c>
      <c r="C36" s="30" t="s">
        <v>202</v>
      </c>
      <c r="D36" s="30" t="s">
        <v>128</v>
      </c>
      <c r="E36" s="45">
        <v>20000</v>
      </c>
      <c r="F36" s="117" t="s">
        <v>71</v>
      </c>
      <c r="G36" s="2" t="s">
        <v>57</v>
      </c>
      <c r="H36" s="167" t="s">
        <v>355</v>
      </c>
      <c r="I36" s="34" t="s">
        <v>201</v>
      </c>
      <c r="J36" s="40">
        <v>20000</v>
      </c>
      <c r="K36" s="41">
        <v>19660</v>
      </c>
      <c r="L36" s="2" t="s">
        <v>57</v>
      </c>
      <c r="M36" s="167" t="s">
        <v>355</v>
      </c>
      <c r="N36" s="167" t="s">
        <v>355</v>
      </c>
      <c r="O36" s="168" t="s">
        <v>312</v>
      </c>
      <c r="P36" s="167" t="s">
        <v>355</v>
      </c>
    </row>
    <row r="37" spans="1:16" ht="144" x14ac:dyDescent="0.2">
      <c r="A37" s="29" t="s">
        <v>81</v>
      </c>
      <c r="B37" s="30" t="s">
        <v>109</v>
      </c>
      <c r="C37" s="30" t="s">
        <v>203</v>
      </c>
      <c r="D37" s="30" t="s">
        <v>129</v>
      </c>
      <c r="E37" s="45">
        <v>30000</v>
      </c>
      <c r="F37" s="117" t="s">
        <v>71</v>
      </c>
      <c r="G37" s="2" t="s">
        <v>57</v>
      </c>
      <c r="H37" s="167" t="s">
        <v>355</v>
      </c>
      <c r="I37" s="34" t="s">
        <v>165</v>
      </c>
      <c r="J37" s="40">
        <v>30000</v>
      </c>
      <c r="K37" s="41">
        <v>23215</v>
      </c>
      <c r="L37" s="2" t="s">
        <v>57</v>
      </c>
      <c r="M37" s="167" t="s">
        <v>355</v>
      </c>
      <c r="N37" s="167" t="s">
        <v>355</v>
      </c>
      <c r="O37" s="34" t="s">
        <v>302</v>
      </c>
      <c r="P37" s="167" t="s">
        <v>355</v>
      </c>
    </row>
    <row r="38" spans="1:16" ht="165" customHeight="1" x14ac:dyDescent="0.2">
      <c r="A38" s="163">
        <v>4</v>
      </c>
      <c r="B38" s="30" t="s">
        <v>108</v>
      </c>
      <c r="C38" s="30" t="s">
        <v>279</v>
      </c>
      <c r="D38" s="30" t="s">
        <v>125</v>
      </c>
      <c r="E38" s="40">
        <v>50000</v>
      </c>
      <c r="F38" s="119" t="s">
        <v>71</v>
      </c>
      <c r="G38" s="1" t="s">
        <v>57</v>
      </c>
      <c r="H38" s="167" t="s">
        <v>355</v>
      </c>
      <c r="I38" s="30" t="s">
        <v>156</v>
      </c>
      <c r="J38" s="40">
        <v>50000</v>
      </c>
      <c r="K38" s="40">
        <v>48650</v>
      </c>
      <c r="L38" s="2" t="s">
        <v>57</v>
      </c>
      <c r="M38" s="167" t="s">
        <v>355</v>
      </c>
      <c r="N38" s="167" t="s">
        <v>355</v>
      </c>
      <c r="O38" s="43" t="s">
        <v>356</v>
      </c>
      <c r="P38" s="167" t="s">
        <v>355</v>
      </c>
    </row>
    <row r="39" spans="1:16" ht="161.25" customHeight="1" x14ac:dyDescent="0.2">
      <c r="A39" s="163">
        <v>5</v>
      </c>
      <c r="B39" s="30" t="s">
        <v>112</v>
      </c>
      <c r="C39" s="30" t="s">
        <v>281</v>
      </c>
      <c r="D39" s="30" t="s">
        <v>125</v>
      </c>
      <c r="E39" s="40">
        <v>20000</v>
      </c>
      <c r="F39" s="119" t="s">
        <v>71</v>
      </c>
      <c r="G39" s="1" t="s">
        <v>57</v>
      </c>
      <c r="H39" s="167" t="s">
        <v>355</v>
      </c>
      <c r="I39" s="30" t="s">
        <v>182</v>
      </c>
      <c r="J39" s="40">
        <v>20000</v>
      </c>
      <c r="K39" s="40">
        <v>20000</v>
      </c>
      <c r="L39" s="1" t="s">
        <v>57</v>
      </c>
      <c r="M39" s="167" t="s">
        <v>355</v>
      </c>
      <c r="N39" s="167" t="s">
        <v>355</v>
      </c>
      <c r="O39" s="163" t="s">
        <v>301</v>
      </c>
      <c r="P39" s="167" t="s">
        <v>355</v>
      </c>
    </row>
    <row r="40" spans="1:16" ht="158.25" customHeight="1" x14ac:dyDescent="0.2">
      <c r="A40" s="163">
        <v>6</v>
      </c>
      <c r="B40" s="30" t="s">
        <v>111</v>
      </c>
      <c r="C40" s="43" t="s">
        <v>280</v>
      </c>
      <c r="D40" s="30" t="s">
        <v>125</v>
      </c>
      <c r="E40" s="40">
        <v>80000</v>
      </c>
      <c r="F40" s="119" t="s">
        <v>71</v>
      </c>
      <c r="G40" s="1" t="s">
        <v>57</v>
      </c>
      <c r="H40" s="167" t="s">
        <v>355</v>
      </c>
      <c r="I40" s="30" t="s">
        <v>176</v>
      </c>
      <c r="J40" s="40">
        <v>80000</v>
      </c>
      <c r="K40" s="40">
        <v>79800</v>
      </c>
      <c r="L40" s="166" t="s">
        <v>57</v>
      </c>
      <c r="M40" s="167" t="s">
        <v>355</v>
      </c>
      <c r="N40" s="167" t="s">
        <v>355</v>
      </c>
      <c r="O40" s="43" t="s">
        <v>316</v>
      </c>
      <c r="P40" s="167" t="s">
        <v>355</v>
      </c>
    </row>
    <row r="41" spans="1:16" ht="27.75" customHeight="1" x14ac:dyDescent="0.2">
      <c r="A41" s="189">
        <v>3.5</v>
      </c>
      <c r="B41" s="21" t="s">
        <v>340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8"/>
    </row>
    <row r="42" spans="1:16" ht="27.75" customHeight="1" x14ac:dyDescent="0.2">
      <c r="A42" s="129" t="s">
        <v>355</v>
      </c>
      <c r="B42" s="235" t="s">
        <v>355</v>
      </c>
      <c r="C42" s="235" t="s">
        <v>355</v>
      </c>
      <c r="D42" s="235" t="s">
        <v>355</v>
      </c>
      <c r="E42" s="235" t="s">
        <v>355</v>
      </c>
      <c r="F42" s="235" t="s">
        <v>355</v>
      </c>
      <c r="G42" s="235" t="s">
        <v>355</v>
      </c>
      <c r="H42" s="235" t="s">
        <v>355</v>
      </c>
      <c r="I42" s="235" t="s">
        <v>355</v>
      </c>
      <c r="J42" s="235" t="s">
        <v>355</v>
      </c>
      <c r="K42" s="235" t="s">
        <v>355</v>
      </c>
      <c r="L42" s="235" t="s">
        <v>355</v>
      </c>
      <c r="M42" s="235" t="s">
        <v>355</v>
      </c>
      <c r="N42" s="235" t="s">
        <v>355</v>
      </c>
      <c r="O42" s="235" t="s">
        <v>355</v>
      </c>
      <c r="P42" s="235" t="s">
        <v>355</v>
      </c>
    </row>
    <row r="43" spans="1:16" x14ac:dyDescent="0.2">
      <c r="A43" s="20" t="s">
        <v>339</v>
      </c>
      <c r="B43" s="21" t="s">
        <v>89</v>
      </c>
      <c r="C43" s="22"/>
      <c r="D43" s="22"/>
      <c r="E43" s="23"/>
      <c r="F43" s="22"/>
      <c r="G43" s="27"/>
      <c r="H43" s="24"/>
      <c r="I43" s="25"/>
      <c r="J43" s="23"/>
      <c r="K43" s="26"/>
      <c r="L43" s="27"/>
      <c r="M43" s="24"/>
      <c r="N43" s="27"/>
      <c r="O43" s="27"/>
      <c r="P43" s="28"/>
    </row>
    <row r="44" spans="1:16" ht="178.5" customHeight="1" x14ac:dyDescent="0.2">
      <c r="A44" s="29" t="s">
        <v>78</v>
      </c>
      <c r="B44" s="30" t="s">
        <v>113</v>
      </c>
      <c r="C44" s="30" t="s">
        <v>205</v>
      </c>
      <c r="D44" s="30" t="s">
        <v>125</v>
      </c>
      <c r="E44" s="40">
        <v>50000</v>
      </c>
      <c r="F44" s="117" t="s">
        <v>71</v>
      </c>
      <c r="G44" s="2" t="s">
        <v>57</v>
      </c>
      <c r="H44" s="167" t="s">
        <v>355</v>
      </c>
      <c r="I44" s="34" t="s">
        <v>204</v>
      </c>
      <c r="J44" s="40">
        <v>50000</v>
      </c>
      <c r="K44" s="174">
        <v>39500</v>
      </c>
      <c r="L44" s="2" t="s">
        <v>57</v>
      </c>
      <c r="M44" s="167" t="s">
        <v>355</v>
      </c>
      <c r="N44" s="167" t="s">
        <v>355</v>
      </c>
      <c r="O44" s="34" t="s">
        <v>341</v>
      </c>
      <c r="P44" s="167" t="s">
        <v>355</v>
      </c>
    </row>
  </sheetData>
  <mergeCells count="15">
    <mergeCell ref="A1:P1"/>
    <mergeCell ref="A2:P2"/>
    <mergeCell ref="A3:P3"/>
    <mergeCell ref="I7:I8"/>
    <mergeCell ref="J7:K7"/>
    <mergeCell ref="L7:N7"/>
    <mergeCell ref="O7:O8"/>
    <mergeCell ref="P7:P8"/>
    <mergeCell ref="G7:H7"/>
    <mergeCell ref="A7:A8"/>
    <mergeCell ref="B7:B8"/>
    <mergeCell ref="C7:C8"/>
    <mergeCell ref="E7:E8"/>
    <mergeCell ref="F7:F8"/>
    <mergeCell ref="D7:D8"/>
  </mergeCells>
  <phoneticPr fontId="2" type="noConversion"/>
  <pageMargins left="0.19685039370078741" right="0.19685039370078741" top="0.98425196850393704" bottom="0.39370078740157483" header="0.31496062992125984" footer="0.31496062992125984"/>
  <pageSetup paperSize="9" scale="80" firstPageNumber="37" orientation="landscape" useFirstPageNumber="1" r:id="rId1"/>
  <headerFooter>
    <oddFooter>&amp;R&amp;"TH SarabunPSK,ธรรมดา"&amp;12&amp;P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1"/>
  <sheetViews>
    <sheetView topLeftCell="B1" zoomScaleNormal="100" zoomScaleSheetLayoutView="100" workbookViewId="0">
      <pane ySplit="8" topLeftCell="A9" activePane="bottomLeft" state="frozen"/>
      <selection pane="bottomLeft" activeCell="P11" sqref="P11"/>
    </sheetView>
  </sheetViews>
  <sheetFormatPr defaultColWidth="9.125" defaultRowHeight="24" x14ac:dyDescent="0.2"/>
  <cols>
    <col min="1" max="1" width="4.125" style="13" customWidth="1"/>
    <col min="2" max="2" width="26.125" style="9" customWidth="1"/>
    <col min="3" max="3" width="23.375" style="9" customWidth="1"/>
    <col min="4" max="4" width="10.25" style="9" customWidth="1"/>
    <col min="5" max="5" width="10.375" style="8" customWidth="1"/>
    <col min="6" max="6" width="9.875" style="5" customWidth="1"/>
    <col min="7" max="8" width="5.625" style="5" customWidth="1"/>
    <col min="9" max="9" width="9.625" style="12" customWidth="1"/>
    <col min="10" max="11" width="9.625" style="8" customWidth="1"/>
    <col min="12" max="12" width="5.875" style="5" customWidth="1"/>
    <col min="13" max="13" width="8.5" style="5" customWidth="1"/>
    <col min="14" max="14" width="5.875" style="5" customWidth="1"/>
    <col min="15" max="15" width="9.625" style="12" customWidth="1"/>
    <col min="16" max="16" width="9.625" style="9" customWidth="1"/>
    <col min="17" max="16384" width="9.125" style="5"/>
  </cols>
  <sheetData>
    <row r="1" spans="1:17" x14ac:dyDescent="0.2">
      <c r="A1" s="208" t="s">
        <v>133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4"/>
    </row>
    <row r="2" spans="1:17" x14ac:dyDescent="0.2">
      <c r="A2" s="208" t="s">
        <v>354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4"/>
    </row>
    <row r="3" spans="1:17" x14ac:dyDescent="0.2">
      <c r="A3" s="208" t="s">
        <v>60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4"/>
    </row>
    <row r="4" spans="1:17" x14ac:dyDescent="0.2">
      <c r="A4" s="6"/>
      <c r="B4" s="6" t="str">
        <f>ยุทธศาสตร์ด้านโครงสร้างพื้นฐาน!B4</f>
        <v>ผลการใช้จ่ายงบประมาณรอบ 12 เดือน (ตุลาคม 2566 - กันยายน 2567)</v>
      </c>
    </row>
    <row r="5" spans="1:17" ht="32.25" customHeight="1" x14ac:dyDescent="0.2">
      <c r="A5" s="6"/>
      <c r="B5" s="5" t="s">
        <v>69</v>
      </c>
    </row>
    <row r="6" spans="1:17" x14ac:dyDescent="0.2">
      <c r="E6" s="14">
        <f>SUBTOTAL(9,(E10:E45))</f>
        <v>70000</v>
      </c>
      <c r="F6" s="15"/>
      <c r="G6" s="16"/>
      <c r="H6" s="16"/>
      <c r="I6" s="17"/>
      <c r="J6" s="14">
        <f>SUBTOTAL(9,(J10:J45))</f>
        <v>70000</v>
      </c>
      <c r="K6" s="14">
        <f>SUBTOTAL(9,(K10:K90))</f>
        <v>57000</v>
      </c>
    </row>
    <row r="7" spans="1:17" s="19" customFormat="1" ht="48" customHeight="1" x14ac:dyDescent="0.2">
      <c r="A7" s="210" t="s">
        <v>0</v>
      </c>
      <c r="B7" s="209" t="s">
        <v>1</v>
      </c>
      <c r="C7" s="211" t="s">
        <v>20</v>
      </c>
      <c r="D7" s="211" t="s">
        <v>93</v>
      </c>
      <c r="E7" s="213" t="s">
        <v>21</v>
      </c>
      <c r="F7" s="211" t="s">
        <v>22</v>
      </c>
      <c r="G7" s="209" t="s">
        <v>23</v>
      </c>
      <c r="H7" s="209"/>
      <c r="I7" s="211" t="s">
        <v>26</v>
      </c>
      <c r="J7" s="215" t="s">
        <v>2</v>
      </c>
      <c r="K7" s="215"/>
      <c r="L7" s="216" t="s">
        <v>29</v>
      </c>
      <c r="M7" s="216"/>
      <c r="N7" s="216"/>
      <c r="O7" s="211" t="s">
        <v>33</v>
      </c>
      <c r="P7" s="209" t="s">
        <v>3</v>
      </c>
    </row>
    <row r="8" spans="1:17" s="19" customFormat="1" ht="93.75" customHeight="1" x14ac:dyDescent="0.2">
      <c r="A8" s="210"/>
      <c r="B8" s="209"/>
      <c r="C8" s="212"/>
      <c r="D8" s="212"/>
      <c r="E8" s="214"/>
      <c r="F8" s="212"/>
      <c r="G8" s="179" t="s">
        <v>24</v>
      </c>
      <c r="H8" s="179" t="s">
        <v>25</v>
      </c>
      <c r="I8" s="212"/>
      <c r="J8" s="180" t="s">
        <v>27</v>
      </c>
      <c r="K8" s="180" t="s">
        <v>28</v>
      </c>
      <c r="L8" s="182" t="s">
        <v>30</v>
      </c>
      <c r="M8" s="177" t="s">
        <v>31</v>
      </c>
      <c r="N8" s="182" t="s">
        <v>32</v>
      </c>
      <c r="O8" s="212"/>
      <c r="P8" s="209"/>
    </row>
    <row r="9" spans="1:17" x14ac:dyDescent="0.2">
      <c r="A9" s="92" t="s">
        <v>9</v>
      </c>
      <c r="B9" s="93" t="s">
        <v>90</v>
      </c>
      <c r="C9" s="93"/>
      <c r="D9" s="93"/>
      <c r="E9" s="94"/>
      <c r="F9" s="95"/>
      <c r="G9" s="95"/>
      <c r="H9" s="95"/>
      <c r="I9" s="96"/>
      <c r="J9" s="97"/>
      <c r="K9" s="97"/>
      <c r="L9" s="98"/>
      <c r="M9" s="98"/>
      <c r="N9" s="98"/>
      <c r="O9" s="128"/>
      <c r="P9" s="99"/>
    </row>
    <row r="10" spans="1:17" s="126" customFormat="1" ht="180.75" customHeight="1" x14ac:dyDescent="0.2">
      <c r="A10" s="120" t="s">
        <v>78</v>
      </c>
      <c r="B10" s="121" t="s">
        <v>231</v>
      </c>
      <c r="C10" s="30" t="s">
        <v>282</v>
      </c>
      <c r="D10" s="121" t="s">
        <v>130</v>
      </c>
      <c r="E10" s="122">
        <v>20000</v>
      </c>
      <c r="F10" s="121" t="s">
        <v>71</v>
      </c>
      <c r="G10" s="2" t="s">
        <v>57</v>
      </c>
      <c r="H10" s="123" t="s">
        <v>355</v>
      </c>
      <c r="I10" s="123" t="s">
        <v>342</v>
      </c>
      <c r="J10" s="124">
        <v>20000</v>
      </c>
      <c r="K10" s="127">
        <v>19400</v>
      </c>
      <c r="L10" s="173" t="s">
        <v>57</v>
      </c>
      <c r="M10" s="123" t="s">
        <v>355</v>
      </c>
      <c r="N10" s="123" t="s">
        <v>355</v>
      </c>
      <c r="O10" s="123" t="s">
        <v>314</v>
      </c>
      <c r="P10" s="123" t="s">
        <v>355</v>
      </c>
    </row>
    <row r="11" spans="1:17" s="126" customFormat="1" ht="180.75" customHeight="1" x14ac:dyDescent="0.2">
      <c r="A11" s="120" t="s">
        <v>79</v>
      </c>
      <c r="B11" s="121" t="s">
        <v>226</v>
      </c>
      <c r="C11" s="121" t="s">
        <v>114</v>
      </c>
      <c r="D11" s="121" t="s">
        <v>130</v>
      </c>
      <c r="E11" s="122">
        <v>50000</v>
      </c>
      <c r="F11" s="121" t="s">
        <v>71</v>
      </c>
      <c r="G11" s="2" t="s">
        <v>57</v>
      </c>
      <c r="H11" s="123" t="s">
        <v>355</v>
      </c>
      <c r="I11" s="123" t="s">
        <v>160</v>
      </c>
      <c r="J11" s="124">
        <v>50000</v>
      </c>
      <c r="K11" s="124">
        <v>37600</v>
      </c>
      <c r="L11" s="173" t="s">
        <v>57</v>
      </c>
      <c r="M11" s="123" t="s">
        <v>355</v>
      </c>
      <c r="N11" s="123" t="s">
        <v>355</v>
      </c>
      <c r="O11" s="123" t="s">
        <v>317</v>
      </c>
      <c r="P11" s="123" t="s">
        <v>355</v>
      </c>
    </row>
  </sheetData>
  <mergeCells count="15">
    <mergeCell ref="A1:P1"/>
    <mergeCell ref="A2:P2"/>
    <mergeCell ref="A3:P3"/>
    <mergeCell ref="I7:I8"/>
    <mergeCell ref="J7:K7"/>
    <mergeCell ref="L7:N7"/>
    <mergeCell ref="O7:O8"/>
    <mergeCell ref="P7:P8"/>
    <mergeCell ref="G7:H7"/>
    <mergeCell ref="A7:A8"/>
    <mergeCell ref="B7:B8"/>
    <mergeCell ref="C7:C8"/>
    <mergeCell ref="E7:E8"/>
    <mergeCell ref="F7:F8"/>
    <mergeCell ref="D7:D8"/>
  </mergeCells>
  <phoneticPr fontId="2" type="noConversion"/>
  <pageMargins left="0.19685039370078741" right="0.19685039370078741" top="0.98425196850393704" bottom="0.39370078740157483" header="0.31496062992125984" footer="0.31496062992125984"/>
  <pageSetup paperSize="9" scale="80" firstPageNumber="52" orientation="landscape" useFirstPageNumber="1" r:id="rId1"/>
  <headerFooter>
    <oddFooter>&amp;R&amp;"TH SarabunPSK,ธรรมดา"&amp;12&amp;P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2"/>
  <sheetViews>
    <sheetView topLeftCell="C1" zoomScaleNormal="100" workbookViewId="0">
      <pane ySplit="7" topLeftCell="A22" activePane="bottomLeft" state="frozen"/>
      <selection pane="bottomLeft" activeCell="S9" sqref="S9"/>
    </sheetView>
  </sheetViews>
  <sheetFormatPr defaultColWidth="9.125" defaultRowHeight="24" x14ac:dyDescent="0.2"/>
  <cols>
    <col min="1" max="1" width="4.125" style="13" customWidth="1"/>
    <col min="2" max="2" width="26.125" style="9" customWidth="1"/>
    <col min="3" max="3" width="23.375" style="9" customWidth="1"/>
    <col min="4" max="4" width="11.5" style="9" customWidth="1"/>
    <col min="5" max="5" width="10.375" style="8" customWidth="1"/>
    <col min="6" max="6" width="9.875" style="10" customWidth="1"/>
    <col min="7" max="8" width="5.625" style="5" customWidth="1"/>
    <col min="9" max="9" width="9.625" style="12" customWidth="1"/>
    <col min="10" max="11" width="9.625" style="8" customWidth="1"/>
    <col min="12" max="12" width="5.875" style="5" customWidth="1"/>
    <col min="13" max="13" width="8.5" style="5" customWidth="1"/>
    <col min="14" max="14" width="5.875" style="5" customWidth="1"/>
    <col min="15" max="15" width="9.625" style="10" customWidth="1"/>
    <col min="16" max="16" width="9.625" style="9" customWidth="1"/>
    <col min="17" max="16384" width="9.125" style="5"/>
  </cols>
  <sheetData>
    <row r="1" spans="1:17" x14ac:dyDescent="0.2">
      <c r="A1" s="208" t="s">
        <v>133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4"/>
    </row>
    <row r="2" spans="1:17" x14ac:dyDescent="0.2">
      <c r="A2" s="208" t="s">
        <v>354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4"/>
    </row>
    <row r="3" spans="1:17" x14ac:dyDescent="0.2">
      <c r="A3" s="208" t="s">
        <v>60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4"/>
    </row>
    <row r="4" spans="1:17" x14ac:dyDescent="0.2">
      <c r="A4" s="6"/>
      <c r="B4" s="4" t="str">
        <f>ยุทธศาสตร์ด้านโครงสร้างพื้นฐาน!B4</f>
        <v>ผลการใช้จ่ายงบประมาณรอบ 12 เดือน (ตุลาคม 2566 - กันยายน 2567)</v>
      </c>
    </row>
    <row r="5" spans="1:17" x14ac:dyDescent="0.2">
      <c r="B5" s="5" t="s">
        <v>115</v>
      </c>
      <c r="E5" s="14">
        <f>SUBTOTAL(9,(E9:E33))</f>
        <v>880000</v>
      </c>
      <c r="F5" s="17"/>
      <c r="G5" s="16"/>
      <c r="H5" s="16"/>
      <c r="I5" s="17"/>
      <c r="J5" s="14">
        <f>SUBTOTAL(9,(J9:J33))</f>
        <v>880000</v>
      </c>
      <c r="K5" s="14">
        <f>SUBTOTAL(9,(K9:K79))</f>
        <v>818950</v>
      </c>
    </row>
    <row r="6" spans="1:17" s="19" customFormat="1" ht="48" customHeight="1" x14ac:dyDescent="0.2">
      <c r="A6" s="210" t="s">
        <v>0</v>
      </c>
      <c r="B6" s="209" t="s">
        <v>1</v>
      </c>
      <c r="C6" s="211" t="s">
        <v>20</v>
      </c>
      <c r="D6" s="211" t="s">
        <v>93</v>
      </c>
      <c r="E6" s="213" t="s">
        <v>21</v>
      </c>
      <c r="F6" s="211" t="s">
        <v>22</v>
      </c>
      <c r="G6" s="209" t="s">
        <v>23</v>
      </c>
      <c r="H6" s="209"/>
      <c r="I6" s="211" t="s">
        <v>26</v>
      </c>
      <c r="J6" s="215" t="s">
        <v>2</v>
      </c>
      <c r="K6" s="215"/>
      <c r="L6" s="216" t="s">
        <v>29</v>
      </c>
      <c r="M6" s="216"/>
      <c r="N6" s="216"/>
      <c r="O6" s="211" t="s">
        <v>33</v>
      </c>
      <c r="P6" s="209" t="s">
        <v>3</v>
      </c>
    </row>
    <row r="7" spans="1:17" s="19" customFormat="1" ht="69.75" customHeight="1" x14ac:dyDescent="0.2">
      <c r="A7" s="210"/>
      <c r="B7" s="209"/>
      <c r="C7" s="212"/>
      <c r="D7" s="212"/>
      <c r="E7" s="214"/>
      <c r="F7" s="212"/>
      <c r="G7" s="179" t="s">
        <v>24</v>
      </c>
      <c r="H7" s="179" t="s">
        <v>25</v>
      </c>
      <c r="I7" s="212"/>
      <c r="J7" s="180" t="s">
        <v>27</v>
      </c>
      <c r="K7" s="180" t="s">
        <v>28</v>
      </c>
      <c r="L7" s="182" t="s">
        <v>30</v>
      </c>
      <c r="M7" s="177" t="s">
        <v>31</v>
      </c>
      <c r="N7" s="182" t="s">
        <v>32</v>
      </c>
      <c r="O7" s="212"/>
      <c r="P7" s="209"/>
    </row>
    <row r="8" spans="1:17" x14ac:dyDescent="0.2">
      <c r="A8" s="100" t="s">
        <v>65</v>
      </c>
      <c r="B8" s="93" t="s">
        <v>4</v>
      </c>
      <c r="C8" s="93"/>
      <c r="D8" s="93"/>
      <c r="E8" s="94"/>
      <c r="F8" s="101"/>
      <c r="G8" s="95"/>
      <c r="H8" s="95"/>
      <c r="I8" s="96"/>
      <c r="J8" s="97"/>
      <c r="K8" s="97"/>
      <c r="L8" s="98"/>
      <c r="M8" s="98"/>
      <c r="N8" s="98"/>
      <c r="O8" s="102"/>
      <c r="P8" s="28"/>
    </row>
    <row r="9" spans="1:17" ht="192" x14ac:dyDescent="0.2">
      <c r="A9" s="29" t="s">
        <v>78</v>
      </c>
      <c r="B9" s="30" t="s">
        <v>206</v>
      </c>
      <c r="C9" s="30" t="s">
        <v>207</v>
      </c>
      <c r="D9" s="30" t="s">
        <v>131</v>
      </c>
      <c r="E9" s="40">
        <v>15000</v>
      </c>
      <c r="F9" s="46" t="s">
        <v>71</v>
      </c>
      <c r="G9" s="2" t="s">
        <v>57</v>
      </c>
      <c r="H9" s="167" t="s">
        <v>355</v>
      </c>
      <c r="I9" s="34" t="s">
        <v>167</v>
      </c>
      <c r="J9" s="40">
        <v>15000</v>
      </c>
      <c r="K9" s="40">
        <v>13620</v>
      </c>
      <c r="L9" s="2" t="s">
        <v>57</v>
      </c>
      <c r="M9" s="167" t="s">
        <v>355</v>
      </c>
      <c r="N9" s="167" t="s">
        <v>355</v>
      </c>
      <c r="O9" s="90" t="s">
        <v>289</v>
      </c>
      <c r="P9" s="167" t="s">
        <v>355</v>
      </c>
    </row>
    <row r="10" spans="1:17" ht="144" x14ac:dyDescent="0.2">
      <c r="A10" s="29" t="s">
        <v>79</v>
      </c>
      <c r="B10" s="30" t="s">
        <v>117</v>
      </c>
      <c r="C10" s="30" t="s">
        <v>209</v>
      </c>
      <c r="D10" s="30" t="s">
        <v>116</v>
      </c>
      <c r="E10" s="45">
        <v>10000</v>
      </c>
      <c r="F10" s="46" t="s">
        <v>63</v>
      </c>
      <c r="G10" s="2" t="s">
        <v>57</v>
      </c>
      <c r="H10" s="168" t="s">
        <v>355</v>
      </c>
      <c r="I10" s="34" t="s">
        <v>208</v>
      </c>
      <c r="J10" s="40">
        <v>10000</v>
      </c>
      <c r="K10" s="40">
        <v>10000</v>
      </c>
      <c r="L10" s="173" t="s">
        <v>57</v>
      </c>
      <c r="M10" s="167" t="s">
        <v>355</v>
      </c>
      <c r="N10" s="167" t="s">
        <v>355</v>
      </c>
      <c r="O10" s="34" t="s">
        <v>297</v>
      </c>
      <c r="P10" s="167" t="s">
        <v>355</v>
      </c>
    </row>
    <row r="11" spans="1:17" ht="120" x14ac:dyDescent="0.2">
      <c r="A11" s="29" t="s">
        <v>81</v>
      </c>
      <c r="B11" s="30" t="s">
        <v>211</v>
      </c>
      <c r="C11" s="30" t="s">
        <v>212</v>
      </c>
      <c r="D11" s="30" t="s">
        <v>120</v>
      </c>
      <c r="E11" s="45">
        <v>30000</v>
      </c>
      <c r="F11" s="46" t="s">
        <v>71</v>
      </c>
      <c r="G11" s="2" t="s">
        <v>57</v>
      </c>
      <c r="H11" s="168" t="s">
        <v>355</v>
      </c>
      <c r="I11" s="90" t="s">
        <v>210</v>
      </c>
      <c r="J11" s="40">
        <v>30000</v>
      </c>
      <c r="K11" s="40">
        <v>26750</v>
      </c>
      <c r="L11" s="173" t="s">
        <v>57</v>
      </c>
      <c r="M11" s="167" t="s">
        <v>355</v>
      </c>
      <c r="N11" s="167" t="s">
        <v>355</v>
      </c>
      <c r="O11" s="90" t="s">
        <v>313</v>
      </c>
      <c r="P11" s="167" t="s">
        <v>355</v>
      </c>
    </row>
    <row r="12" spans="1:17" ht="120" x14ac:dyDescent="0.2">
      <c r="A12" s="29" t="s">
        <v>82</v>
      </c>
      <c r="B12" s="30" t="s">
        <v>118</v>
      </c>
      <c r="C12" s="30" t="s">
        <v>214</v>
      </c>
      <c r="D12" s="30" t="s">
        <v>132</v>
      </c>
      <c r="E12" s="40">
        <v>200000</v>
      </c>
      <c r="F12" s="46" t="s">
        <v>71</v>
      </c>
      <c r="G12" s="2" t="s">
        <v>57</v>
      </c>
      <c r="H12" s="167" t="s">
        <v>355</v>
      </c>
      <c r="I12" s="117" t="s">
        <v>213</v>
      </c>
      <c r="J12" s="40">
        <v>200000</v>
      </c>
      <c r="K12" s="40">
        <v>182480</v>
      </c>
      <c r="L12" s="173" t="s">
        <v>57</v>
      </c>
      <c r="M12" s="167" t="s">
        <v>355</v>
      </c>
      <c r="N12" s="167" t="s">
        <v>355</v>
      </c>
      <c r="O12" s="168" t="s">
        <v>344</v>
      </c>
      <c r="P12" s="167" t="s">
        <v>355</v>
      </c>
    </row>
    <row r="13" spans="1:17" ht="137.25" customHeight="1" x14ac:dyDescent="0.2">
      <c r="A13" s="29" t="s">
        <v>83</v>
      </c>
      <c r="B13" s="30" t="s">
        <v>119</v>
      </c>
      <c r="C13" s="30" t="s">
        <v>215</v>
      </c>
      <c r="D13" s="30" t="s">
        <v>120</v>
      </c>
      <c r="E13" s="45">
        <v>30000</v>
      </c>
      <c r="F13" s="34" t="s">
        <v>71</v>
      </c>
      <c r="G13" s="2" t="s">
        <v>57</v>
      </c>
      <c r="H13" s="168" t="s">
        <v>355</v>
      </c>
      <c r="I13" s="90" t="s">
        <v>171</v>
      </c>
      <c r="J13" s="40">
        <v>30000</v>
      </c>
      <c r="K13" s="40">
        <v>21100</v>
      </c>
      <c r="L13" s="173" t="s">
        <v>57</v>
      </c>
      <c r="M13" s="167" t="s">
        <v>355</v>
      </c>
      <c r="N13" s="167" t="s">
        <v>355</v>
      </c>
      <c r="O13" s="34" t="s">
        <v>335</v>
      </c>
      <c r="P13" s="167" t="s">
        <v>355</v>
      </c>
    </row>
    <row r="14" spans="1:17" ht="120" x14ac:dyDescent="0.2">
      <c r="A14" s="29" t="s">
        <v>84</v>
      </c>
      <c r="B14" s="121" t="s">
        <v>229</v>
      </c>
      <c r="C14" s="121" t="s">
        <v>230</v>
      </c>
      <c r="D14" s="121"/>
      <c r="E14" s="124">
        <v>35000</v>
      </c>
      <c r="F14" s="123" t="s">
        <v>71</v>
      </c>
      <c r="G14" s="2" t="s">
        <v>57</v>
      </c>
      <c r="H14" s="123" t="s">
        <v>355</v>
      </c>
      <c r="I14" s="123" t="s">
        <v>248</v>
      </c>
      <c r="J14" s="124">
        <v>35000</v>
      </c>
      <c r="K14" s="124">
        <v>35000</v>
      </c>
      <c r="L14" s="173" t="s">
        <v>57</v>
      </c>
      <c r="M14" s="167" t="s">
        <v>355</v>
      </c>
      <c r="N14" s="167" t="s">
        <v>355</v>
      </c>
      <c r="O14" s="123" t="s">
        <v>291</v>
      </c>
      <c r="P14" s="167" t="s">
        <v>355</v>
      </c>
    </row>
    <row r="15" spans="1:17" ht="181.5" customHeight="1" x14ac:dyDescent="0.2">
      <c r="A15" s="29" t="s">
        <v>85</v>
      </c>
      <c r="B15" s="121" t="s">
        <v>250</v>
      </c>
      <c r="C15" s="121" t="s">
        <v>292</v>
      </c>
      <c r="D15" s="121" t="s">
        <v>120</v>
      </c>
      <c r="E15" s="124">
        <v>30000</v>
      </c>
      <c r="F15" s="123" t="s">
        <v>71</v>
      </c>
      <c r="G15" s="2" t="s">
        <v>57</v>
      </c>
      <c r="H15" s="123" t="s">
        <v>355</v>
      </c>
      <c r="I15" s="123" t="s">
        <v>290</v>
      </c>
      <c r="J15" s="124">
        <v>30000</v>
      </c>
      <c r="K15" s="124">
        <v>30000</v>
      </c>
      <c r="L15" s="2" t="s">
        <v>57</v>
      </c>
      <c r="M15" s="167" t="s">
        <v>355</v>
      </c>
      <c r="N15" s="167" t="s">
        <v>355</v>
      </c>
      <c r="O15" s="191" t="s">
        <v>357</v>
      </c>
      <c r="P15" s="167" t="s">
        <v>355</v>
      </c>
    </row>
    <row r="16" spans="1:17" ht="48" x14ac:dyDescent="0.2">
      <c r="A16" s="20" t="s">
        <v>66</v>
      </c>
      <c r="B16" s="21" t="s">
        <v>5</v>
      </c>
      <c r="C16" s="21" t="s">
        <v>72</v>
      </c>
      <c r="D16" s="21"/>
      <c r="E16" s="37"/>
      <c r="F16" s="39"/>
      <c r="G16" s="38"/>
      <c r="H16" s="87"/>
      <c r="I16" s="87"/>
      <c r="J16" s="23"/>
      <c r="K16" s="23"/>
      <c r="L16" s="24"/>
      <c r="M16" s="24"/>
      <c r="N16" s="24"/>
      <c r="O16" s="25"/>
      <c r="P16" s="28"/>
    </row>
    <row r="17" spans="1:16" ht="120" x14ac:dyDescent="0.2">
      <c r="A17" s="29" t="s">
        <v>78</v>
      </c>
      <c r="B17" s="30" t="s">
        <v>124</v>
      </c>
      <c r="C17" s="30" t="s">
        <v>216</v>
      </c>
      <c r="D17" s="30" t="s">
        <v>122</v>
      </c>
      <c r="E17" s="40">
        <v>100000</v>
      </c>
      <c r="F17" s="34" t="s">
        <v>71</v>
      </c>
      <c r="G17" s="2" t="s">
        <v>57</v>
      </c>
      <c r="H17" s="167" t="s">
        <v>355</v>
      </c>
      <c r="I17" s="34" t="s">
        <v>160</v>
      </c>
      <c r="J17" s="40">
        <v>100000</v>
      </c>
      <c r="K17" s="40">
        <v>100000</v>
      </c>
      <c r="L17" s="2" t="s">
        <v>57</v>
      </c>
      <c r="M17" s="167" t="s">
        <v>355</v>
      </c>
      <c r="N17" s="167" t="s">
        <v>355</v>
      </c>
      <c r="O17" s="34" t="s">
        <v>286</v>
      </c>
      <c r="P17" s="167" t="s">
        <v>355</v>
      </c>
    </row>
    <row r="18" spans="1:16" ht="168" x14ac:dyDescent="0.2">
      <c r="A18" s="29" t="s">
        <v>79</v>
      </c>
      <c r="B18" s="30" t="s">
        <v>123</v>
      </c>
      <c r="C18" s="30" t="s">
        <v>218</v>
      </c>
      <c r="D18" s="30" t="s">
        <v>120</v>
      </c>
      <c r="E18" s="40">
        <v>20000</v>
      </c>
      <c r="F18" s="34" t="s">
        <v>71</v>
      </c>
      <c r="G18" s="2" t="s">
        <v>57</v>
      </c>
      <c r="H18" s="167" t="s">
        <v>355</v>
      </c>
      <c r="I18" s="34" t="s">
        <v>217</v>
      </c>
      <c r="J18" s="40">
        <v>20000</v>
      </c>
      <c r="K18" s="40">
        <v>20000</v>
      </c>
      <c r="L18" s="2" t="s">
        <v>57</v>
      </c>
      <c r="M18" s="167" t="s">
        <v>355</v>
      </c>
      <c r="N18" s="167" t="s">
        <v>355</v>
      </c>
      <c r="O18" s="34" t="s">
        <v>298</v>
      </c>
      <c r="P18" s="167" t="s">
        <v>355</v>
      </c>
    </row>
    <row r="19" spans="1:16" ht="120" x14ac:dyDescent="0.2">
      <c r="A19" s="29" t="s">
        <v>81</v>
      </c>
      <c r="B19" s="30" t="s">
        <v>121</v>
      </c>
      <c r="C19" s="30" t="s">
        <v>219</v>
      </c>
      <c r="D19" s="30" t="s">
        <v>120</v>
      </c>
      <c r="E19" s="40">
        <v>30000</v>
      </c>
      <c r="F19" s="34" t="s">
        <v>71</v>
      </c>
      <c r="G19" s="2" t="s">
        <v>57</v>
      </c>
      <c r="H19" s="167" t="s">
        <v>355</v>
      </c>
      <c r="I19" s="34" t="s">
        <v>189</v>
      </c>
      <c r="J19" s="40">
        <v>30000</v>
      </c>
      <c r="K19" s="40">
        <v>30000</v>
      </c>
      <c r="L19" s="2" t="s">
        <v>57</v>
      </c>
      <c r="M19" s="167" t="s">
        <v>355</v>
      </c>
      <c r="N19" s="167" t="s">
        <v>355</v>
      </c>
      <c r="O19" s="34" t="s">
        <v>338</v>
      </c>
      <c r="P19" s="167" t="s">
        <v>355</v>
      </c>
    </row>
    <row r="20" spans="1:16" ht="144" x14ac:dyDescent="0.2">
      <c r="A20" s="29" t="s">
        <v>82</v>
      </c>
      <c r="B20" s="30" t="s">
        <v>220</v>
      </c>
      <c r="C20" s="30" t="s">
        <v>222</v>
      </c>
      <c r="D20" s="30" t="s">
        <v>120</v>
      </c>
      <c r="E20" s="40">
        <v>50000</v>
      </c>
      <c r="F20" s="34" t="s">
        <v>71</v>
      </c>
      <c r="G20" s="2" t="s">
        <v>57</v>
      </c>
      <c r="H20" s="167" t="s">
        <v>355</v>
      </c>
      <c r="I20" s="34" t="s">
        <v>221</v>
      </c>
      <c r="J20" s="40">
        <v>50000</v>
      </c>
      <c r="K20" s="40">
        <v>50000</v>
      </c>
      <c r="L20" s="2" t="s">
        <v>57</v>
      </c>
      <c r="M20" s="167" t="s">
        <v>355</v>
      </c>
      <c r="N20" s="167" t="s">
        <v>355</v>
      </c>
      <c r="O20" s="34" t="s">
        <v>293</v>
      </c>
      <c r="P20" s="167" t="s">
        <v>355</v>
      </c>
    </row>
    <row r="21" spans="1:16" ht="144" x14ac:dyDescent="0.2">
      <c r="A21" s="29" t="s">
        <v>83</v>
      </c>
      <c r="B21" s="30" t="s">
        <v>223</v>
      </c>
      <c r="C21" s="30" t="s">
        <v>225</v>
      </c>
      <c r="D21" s="30" t="s">
        <v>120</v>
      </c>
      <c r="E21" s="45">
        <v>30000</v>
      </c>
      <c r="F21" s="34" t="s">
        <v>71</v>
      </c>
      <c r="G21" s="2" t="s">
        <v>57</v>
      </c>
      <c r="H21" s="168" t="s">
        <v>355</v>
      </c>
      <c r="I21" s="34" t="s">
        <v>224</v>
      </c>
      <c r="J21" s="40">
        <v>30000</v>
      </c>
      <c r="K21" s="91" t="s">
        <v>355</v>
      </c>
      <c r="L21" s="32" t="s">
        <v>355</v>
      </c>
      <c r="M21" s="167" t="s">
        <v>355</v>
      </c>
      <c r="N21" s="167" t="s">
        <v>355</v>
      </c>
      <c r="O21" s="34" t="s">
        <v>355</v>
      </c>
      <c r="P21" s="167" t="s">
        <v>355</v>
      </c>
    </row>
    <row r="22" spans="1:16" ht="140.25" customHeight="1" x14ac:dyDescent="0.2">
      <c r="A22" s="190" t="s">
        <v>84</v>
      </c>
      <c r="B22" s="121" t="s">
        <v>273</v>
      </c>
      <c r="C22" s="121" t="s">
        <v>274</v>
      </c>
      <c r="D22" s="121" t="s">
        <v>120</v>
      </c>
      <c r="E22" s="124">
        <v>300000</v>
      </c>
      <c r="F22" s="123" t="s">
        <v>71</v>
      </c>
      <c r="G22" s="2" t="s">
        <v>57</v>
      </c>
      <c r="H22" s="125" t="s">
        <v>355</v>
      </c>
      <c r="I22" s="123" t="s">
        <v>224</v>
      </c>
      <c r="J22" s="124">
        <v>300000</v>
      </c>
      <c r="K22" s="124">
        <v>300000</v>
      </c>
      <c r="L22" s="2" t="s">
        <v>57</v>
      </c>
      <c r="M22" s="167" t="s">
        <v>355</v>
      </c>
      <c r="N22" s="167" t="s">
        <v>355</v>
      </c>
      <c r="O22" s="123" t="s">
        <v>278</v>
      </c>
      <c r="P22" s="168" t="s">
        <v>355</v>
      </c>
    </row>
  </sheetData>
  <mergeCells count="15">
    <mergeCell ref="A1:P1"/>
    <mergeCell ref="A2:P2"/>
    <mergeCell ref="A3:P3"/>
    <mergeCell ref="I6:I7"/>
    <mergeCell ref="J6:K6"/>
    <mergeCell ref="L6:N6"/>
    <mergeCell ref="O6:O7"/>
    <mergeCell ref="P6:P7"/>
    <mergeCell ref="G6:H6"/>
    <mergeCell ref="A6:A7"/>
    <mergeCell ref="B6:B7"/>
    <mergeCell ref="C6:C7"/>
    <mergeCell ref="E6:E7"/>
    <mergeCell ref="F6:F7"/>
    <mergeCell ref="D6:D7"/>
  </mergeCells>
  <phoneticPr fontId="2" type="noConversion"/>
  <pageMargins left="0.19685039370078741" right="0.19685039370078741" top="0.98425196850393704" bottom="0.39370078740157483" header="0.31496062992125984" footer="0.31496062992125984"/>
  <pageSetup paperSize="9" scale="80" firstPageNumber="54" orientation="landscape" useFirstPageNumber="1" r:id="rId1"/>
  <headerFooter>
    <oddFooter>&amp;R&amp;"TH SarabunPSK,ธรรมดา"&amp;12&amp;P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5"/>
  <sheetViews>
    <sheetView topLeftCell="A11" zoomScaleNormal="100" zoomScaleSheetLayoutView="100" workbookViewId="0">
      <selection activeCell="Q10" sqref="Q10"/>
    </sheetView>
  </sheetViews>
  <sheetFormatPr defaultColWidth="9.125" defaultRowHeight="24" x14ac:dyDescent="0.2"/>
  <cols>
    <col min="1" max="1" width="4.125" style="13" customWidth="1"/>
    <col min="2" max="2" width="25.5" style="9" customWidth="1"/>
    <col min="3" max="3" width="19.875" style="9" bestFit="1" customWidth="1"/>
    <col min="4" max="4" width="10" style="9" customWidth="1"/>
    <col min="5" max="5" width="10.5" style="8" customWidth="1"/>
    <col min="6" max="6" width="9.875" style="12" customWidth="1"/>
    <col min="7" max="7" width="5.625" style="12" customWidth="1"/>
    <col min="8" max="8" width="5.625" style="5" customWidth="1"/>
    <col min="9" max="9" width="9.625" style="12" customWidth="1"/>
    <col min="10" max="11" width="9.625" style="8" customWidth="1"/>
    <col min="12" max="12" width="5.875" style="12" customWidth="1"/>
    <col min="13" max="13" width="8.5" style="12" customWidth="1"/>
    <col min="14" max="14" width="5.875" style="12" customWidth="1"/>
    <col min="15" max="15" width="9.625" style="5" customWidth="1"/>
    <col min="16" max="16" width="7.5" style="9" customWidth="1"/>
    <col min="17" max="16384" width="9.125" style="5"/>
  </cols>
  <sheetData>
    <row r="1" spans="1:16" x14ac:dyDescent="0.2">
      <c r="A1" s="208" t="s">
        <v>133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6" x14ac:dyDescent="0.2">
      <c r="A2" s="208" t="s">
        <v>354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6" x14ac:dyDescent="0.2">
      <c r="A3" s="208" t="s">
        <v>60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6" x14ac:dyDescent="0.2">
      <c r="A4" s="84"/>
      <c r="B4" s="6" t="s">
        <v>134</v>
      </c>
      <c r="K4" s="85"/>
    </row>
    <row r="5" spans="1:16" ht="32.25" customHeight="1" x14ac:dyDescent="0.2">
      <c r="A5" s="4"/>
      <c r="B5" s="5" t="s">
        <v>73</v>
      </c>
    </row>
    <row r="6" spans="1:16" x14ac:dyDescent="0.2">
      <c r="A6" s="134"/>
      <c r="B6" s="103"/>
      <c r="E6" s="14">
        <f>SUBTOTAL(9,(E10:E53))</f>
        <v>10380000</v>
      </c>
      <c r="F6" s="86"/>
      <c r="G6" s="86"/>
      <c r="H6" s="16"/>
      <c r="I6" s="86"/>
      <c r="J6" s="14">
        <f>SUBTOTAL(9,(J10:J50))</f>
        <v>8050000</v>
      </c>
      <c r="K6" s="104">
        <f>SUBTOTAL(9,(K10:K50))</f>
        <v>2988460</v>
      </c>
      <c r="L6" s="86"/>
    </row>
    <row r="7" spans="1:16" s="19" customFormat="1" ht="48" customHeight="1" x14ac:dyDescent="0.2">
      <c r="A7" s="210" t="s">
        <v>0</v>
      </c>
      <c r="B7" s="209" t="s">
        <v>1</v>
      </c>
      <c r="C7" s="211" t="s">
        <v>20</v>
      </c>
      <c r="D7" s="211" t="s">
        <v>34</v>
      </c>
      <c r="E7" s="213" t="s">
        <v>21</v>
      </c>
      <c r="F7" s="211" t="s">
        <v>22</v>
      </c>
      <c r="G7" s="209" t="s">
        <v>23</v>
      </c>
      <c r="H7" s="209"/>
      <c r="I7" s="211" t="s">
        <v>26</v>
      </c>
      <c r="J7" s="215" t="s">
        <v>2</v>
      </c>
      <c r="K7" s="215"/>
      <c r="L7" s="216" t="s">
        <v>29</v>
      </c>
      <c r="M7" s="216"/>
      <c r="N7" s="216"/>
      <c r="O7" s="211" t="s">
        <v>33</v>
      </c>
      <c r="P7" s="209" t="s">
        <v>3</v>
      </c>
    </row>
    <row r="8" spans="1:16" s="19" customFormat="1" ht="93.75" customHeight="1" x14ac:dyDescent="0.2">
      <c r="A8" s="210"/>
      <c r="B8" s="209"/>
      <c r="C8" s="212"/>
      <c r="D8" s="212"/>
      <c r="E8" s="214"/>
      <c r="F8" s="212"/>
      <c r="G8" s="200" t="s">
        <v>24</v>
      </c>
      <c r="H8" s="179" t="s">
        <v>25</v>
      </c>
      <c r="I8" s="212"/>
      <c r="J8" s="180" t="s">
        <v>27</v>
      </c>
      <c r="K8" s="185" t="s">
        <v>28</v>
      </c>
      <c r="L8" s="182" t="s">
        <v>30</v>
      </c>
      <c r="M8" s="199" t="s">
        <v>31</v>
      </c>
      <c r="N8" s="201" t="s">
        <v>32</v>
      </c>
      <c r="O8" s="212"/>
      <c r="P8" s="209"/>
    </row>
    <row r="9" spans="1:16" ht="48" x14ac:dyDescent="0.2">
      <c r="A9" s="20" t="s">
        <v>91</v>
      </c>
      <c r="B9" s="21" t="s">
        <v>14</v>
      </c>
      <c r="C9" s="21"/>
      <c r="D9" s="21"/>
      <c r="E9" s="37"/>
      <c r="F9" s="87"/>
      <c r="G9" s="87"/>
      <c r="H9" s="38"/>
      <c r="I9" s="87"/>
      <c r="J9" s="37"/>
      <c r="K9" s="37"/>
      <c r="L9" s="87"/>
      <c r="M9" s="87"/>
      <c r="N9" s="87"/>
      <c r="O9" s="38"/>
      <c r="P9" s="89"/>
    </row>
    <row r="10" spans="1:16" ht="335.25" customHeight="1" x14ac:dyDescent="0.2">
      <c r="A10" s="133" t="s">
        <v>78</v>
      </c>
      <c r="B10" s="30" t="s">
        <v>135</v>
      </c>
      <c r="C10" s="30" t="s">
        <v>252</v>
      </c>
      <c r="D10" s="30" t="s">
        <v>80</v>
      </c>
      <c r="E10" s="40">
        <v>310000</v>
      </c>
      <c r="F10" s="32" t="s">
        <v>56</v>
      </c>
      <c r="G10" s="167" t="s">
        <v>355</v>
      </c>
      <c r="H10" s="2" t="s">
        <v>57</v>
      </c>
      <c r="I10" s="167" t="s">
        <v>355</v>
      </c>
      <c r="J10" s="40">
        <v>310000</v>
      </c>
      <c r="K10" s="40">
        <v>309000</v>
      </c>
      <c r="L10" s="2" t="s">
        <v>57</v>
      </c>
      <c r="M10" s="167" t="s">
        <v>355</v>
      </c>
      <c r="N10" s="167" t="s">
        <v>355</v>
      </c>
      <c r="O10" s="30" t="s">
        <v>269</v>
      </c>
      <c r="P10" s="167" t="s">
        <v>355</v>
      </c>
    </row>
    <row r="11" spans="1:16" ht="244.5" customHeight="1" x14ac:dyDescent="0.2">
      <c r="A11" s="133" t="s">
        <v>79</v>
      </c>
      <c r="B11" s="30" t="s">
        <v>136</v>
      </c>
      <c r="C11" s="30" t="s">
        <v>253</v>
      </c>
      <c r="D11" s="30" t="s">
        <v>80</v>
      </c>
      <c r="E11" s="40">
        <v>200000</v>
      </c>
      <c r="F11" s="32" t="s">
        <v>56</v>
      </c>
      <c r="G11" s="167" t="s">
        <v>355</v>
      </c>
      <c r="H11" s="2" t="s">
        <v>57</v>
      </c>
      <c r="I11" s="167" t="s">
        <v>355</v>
      </c>
      <c r="J11" s="40">
        <v>200000</v>
      </c>
      <c r="K11" s="40">
        <v>198500</v>
      </c>
      <c r="L11" s="2" t="s">
        <v>57</v>
      </c>
      <c r="M11" s="167" t="s">
        <v>355</v>
      </c>
      <c r="N11" s="167" t="s">
        <v>355</v>
      </c>
      <c r="O11" s="30" t="s">
        <v>270</v>
      </c>
      <c r="P11" s="167" t="s">
        <v>355</v>
      </c>
    </row>
    <row r="12" spans="1:16" ht="231.75" customHeight="1" x14ac:dyDescent="0.2">
      <c r="A12" s="133" t="s">
        <v>81</v>
      </c>
      <c r="B12" s="30" t="s">
        <v>137</v>
      </c>
      <c r="C12" s="30" t="s">
        <v>294</v>
      </c>
      <c r="D12" s="30" t="s">
        <v>80</v>
      </c>
      <c r="E12" s="40">
        <v>3800000</v>
      </c>
      <c r="F12" s="32" t="s">
        <v>56</v>
      </c>
      <c r="G12" s="167" t="s">
        <v>355</v>
      </c>
      <c r="H12" s="2" t="s">
        <v>57</v>
      </c>
      <c r="I12" s="167" t="s">
        <v>355</v>
      </c>
      <c r="J12" s="40">
        <v>1470000</v>
      </c>
      <c r="K12" s="40">
        <v>381960</v>
      </c>
      <c r="L12" s="2" t="s">
        <v>57</v>
      </c>
      <c r="M12" s="167" t="s">
        <v>355</v>
      </c>
      <c r="N12" s="167" t="s">
        <v>355</v>
      </c>
      <c r="O12" s="162" t="s">
        <v>324</v>
      </c>
      <c r="P12" s="167" t="s">
        <v>355</v>
      </c>
    </row>
    <row r="13" spans="1:16" ht="216" customHeight="1" x14ac:dyDescent="0.2">
      <c r="A13" s="133" t="s">
        <v>82</v>
      </c>
      <c r="B13" s="30" t="s">
        <v>138</v>
      </c>
      <c r="C13" s="30" t="s">
        <v>295</v>
      </c>
      <c r="D13" s="30" t="s">
        <v>80</v>
      </c>
      <c r="E13" s="40">
        <v>720000</v>
      </c>
      <c r="F13" s="32" t="s">
        <v>56</v>
      </c>
      <c r="G13" s="167" t="s">
        <v>355</v>
      </c>
      <c r="H13" s="2" t="s">
        <v>57</v>
      </c>
      <c r="I13" s="167" t="s">
        <v>355</v>
      </c>
      <c r="J13" s="40">
        <v>720000</v>
      </c>
      <c r="K13" s="40">
        <v>565000</v>
      </c>
      <c r="L13" s="2" t="s">
        <v>57</v>
      </c>
      <c r="M13" s="167" t="s">
        <v>355</v>
      </c>
      <c r="N13" s="167" t="s">
        <v>355</v>
      </c>
      <c r="O13" s="162" t="s">
        <v>325</v>
      </c>
      <c r="P13" s="167" t="s">
        <v>355</v>
      </c>
    </row>
    <row r="14" spans="1:16" ht="174.75" customHeight="1" x14ac:dyDescent="0.2">
      <c r="A14" s="133" t="s">
        <v>83</v>
      </c>
      <c r="B14" s="105" t="s">
        <v>251</v>
      </c>
      <c r="C14" s="30" t="s">
        <v>254</v>
      </c>
      <c r="D14" s="30" t="s">
        <v>80</v>
      </c>
      <c r="E14" s="40">
        <v>3000000</v>
      </c>
      <c r="F14" s="32" t="s">
        <v>56</v>
      </c>
      <c r="G14" s="167" t="s">
        <v>355</v>
      </c>
      <c r="H14" s="2" t="s">
        <v>57</v>
      </c>
      <c r="I14" s="167" t="s">
        <v>355</v>
      </c>
      <c r="J14" s="40">
        <v>3000000</v>
      </c>
      <c r="K14" s="40">
        <v>299500</v>
      </c>
      <c r="L14" s="2" t="s">
        <v>57</v>
      </c>
      <c r="M14" s="167" t="s">
        <v>355</v>
      </c>
      <c r="N14" s="167" t="s">
        <v>355</v>
      </c>
      <c r="O14" s="30" t="s">
        <v>269</v>
      </c>
      <c r="P14" s="167" t="s">
        <v>355</v>
      </c>
    </row>
    <row r="15" spans="1:16" ht="140.25" customHeight="1" x14ac:dyDescent="0.2">
      <c r="A15" s="133" t="s">
        <v>84</v>
      </c>
      <c r="B15" s="30" t="s">
        <v>283</v>
      </c>
      <c r="C15" s="30" t="s">
        <v>255</v>
      </c>
      <c r="D15" s="30" t="s">
        <v>80</v>
      </c>
      <c r="E15" s="40">
        <v>200000</v>
      </c>
      <c r="F15" s="32" t="s">
        <v>56</v>
      </c>
      <c r="G15" s="167" t="s">
        <v>355</v>
      </c>
      <c r="H15" s="2" t="s">
        <v>57</v>
      </c>
      <c r="I15" s="167" t="s">
        <v>355</v>
      </c>
      <c r="J15" s="40">
        <v>200000</v>
      </c>
      <c r="K15" s="40">
        <v>197000</v>
      </c>
      <c r="L15" s="2" t="s">
        <v>57</v>
      </c>
      <c r="M15" s="167" t="s">
        <v>355</v>
      </c>
      <c r="N15" s="167" t="s">
        <v>355</v>
      </c>
      <c r="O15" s="168" t="s">
        <v>271</v>
      </c>
      <c r="P15" s="167" t="s">
        <v>355</v>
      </c>
    </row>
    <row r="16" spans="1:16" ht="141.75" customHeight="1" x14ac:dyDescent="0.2">
      <c r="A16" s="133" t="s">
        <v>85</v>
      </c>
      <c r="B16" s="30" t="s">
        <v>139</v>
      </c>
      <c r="C16" s="30" t="s">
        <v>256</v>
      </c>
      <c r="D16" s="30" t="s">
        <v>80</v>
      </c>
      <c r="E16" s="40">
        <v>50000</v>
      </c>
      <c r="F16" s="32" t="s">
        <v>56</v>
      </c>
      <c r="G16" s="167" t="s">
        <v>355</v>
      </c>
      <c r="H16" s="2" t="s">
        <v>57</v>
      </c>
      <c r="I16" s="167" t="s">
        <v>355</v>
      </c>
      <c r="J16" s="40">
        <v>50000</v>
      </c>
      <c r="K16" s="40">
        <v>50000</v>
      </c>
      <c r="L16" s="2" t="s">
        <v>57</v>
      </c>
      <c r="M16" s="167" t="s">
        <v>355</v>
      </c>
      <c r="N16" s="167" t="s">
        <v>355</v>
      </c>
      <c r="O16" s="168" t="s">
        <v>272</v>
      </c>
      <c r="P16" s="167" t="s">
        <v>355</v>
      </c>
    </row>
    <row r="17" spans="1:16" ht="235.5" customHeight="1" x14ac:dyDescent="0.2">
      <c r="A17" s="133" t="s">
        <v>86</v>
      </c>
      <c r="B17" s="30" t="s">
        <v>140</v>
      </c>
      <c r="C17" s="30" t="s">
        <v>264</v>
      </c>
      <c r="D17" s="30" t="s">
        <v>80</v>
      </c>
      <c r="E17" s="40">
        <v>200000</v>
      </c>
      <c r="F17" s="32" t="s">
        <v>56</v>
      </c>
      <c r="G17" s="167" t="s">
        <v>355</v>
      </c>
      <c r="H17" s="2" t="s">
        <v>57</v>
      </c>
      <c r="I17" s="167" t="s">
        <v>355</v>
      </c>
      <c r="J17" s="40">
        <v>200000</v>
      </c>
      <c r="K17" s="40">
        <v>198500</v>
      </c>
      <c r="L17" s="2" t="s">
        <v>57</v>
      </c>
      <c r="M17" s="167" t="s">
        <v>355</v>
      </c>
      <c r="N17" s="167" t="s">
        <v>355</v>
      </c>
      <c r="O17" s="162" t="s">
        <v>326</v>
      </c>
      <c r="P17" s="167" t="s">
        <v>355</v>
      </c>
    </row>
    <row r="18" spans="1:16" ht="268.5" customHeight="1" x14ac:dyDescent="0.2">
      <c r="A18" s="133" t="s">
        <v>87</v>
      </c>
      <c r="B18" s="30" t="s">
        <v>141</v>
      </c>
      <c r="C18" s="30" t="s">
        <v>257</v>
      </c>
      <c r="D18" s="30" t="s">
        <v>80</v>
      </c>
      <c r="E18" s="40">
        <v>300000</v>
      </c>
      <c r="F18" s="32" t="s">
        <v>56</v>
      </c>
      <c r="G18" s="167" t="s">
        <v>355</v>
      </c>
      <c r="H18" s="2" t="s">
        <v>57</v>
      </c>
      <c r="I18" s="167" t="s">
        <v>355</v>
      </c>
      <c r="J18" s="40">
        <v>300000</v>
      </c>
      <c r="K18" s="40">
        <v>205000</v>
      </c>
      <c r="L18" s="2" t="s">
        <v>57</v>
      </c>
      <c r="M18" s="167" t="s">
        <v>355</v>
      </c>
      <c r="N18" s="167" t="s">
        <v>355</v>
      </c>
      <c r="O18" s="162" t="s">
        <v>326</v>
      </c>
      <c r="P18" s="167" t="s">
        <v>355</v>
      </c>
    </row>
    <row r="19" spans="1:16" ht="144" customHeight="1" x14ac:dyDescent="0.2">
      <c r="A19" s="133" t="s">
        <v>237</v>
      </c>
      <c r="B19" s="30" t="s">
        <v>142</v>
      </c>
      <c r="C19" s="30" t="s">
        <v>263</v>
      </c>
      <c r="D19" s="30" t="s">
        <v>80</v>
      </c>
      <c r="E19" s="40">
        <v>200000</v>
      </c>
      <c r="F19" s="32" t="s">
        <v>56</v>
      </c>
      <c r="G19" s="167" t="s">
        <v>355</v>
      </c>
      <c r="H19" s="2" t="s">
        <v>57</v>
      </c>
      <c r="I19" s="167" t="s">
        <v>355</v>
      </c>
      <c r="J19" s="40">
        <v>200000</v>
      </c>
      <c r="K19" s="40">
        <v>197000</v>
      </c>
      <c r="L19" s="2" t="s">
        <v>57</v>
      </c>
      <c r="M19" s="167" t="s">
        <v>355</v>
      </c>
      <c r="N19" s="167" t="s">
        <v>355</v>
      </c>
      <c r="O19" s="162" t="s">
        <v>327</v>
      </c>
      <c r="P19" s="167" t="s">
        <v>355</v>
      </c>
    </row>
    <row r="20" spans="1:16" ht="142.5" customHeight="1" x14ac:dyDescent="0.2">
      <c r="A20" s="133" t="s">
        <v>238</v>
      </c>
      <c r="B20" s="30" t="s">
        <v>143</v>
      </c>
      <c r="C20" s="30" t="s">
        <v>258</v>
      </c>
      <c r="D20" s="30" t="s">
        <v>80</v>
      </c>
      <c r="E20" s="40">
        <v>50000</v>
      </c>
      <c r="F20" s="32" t="s">
        <v>56</v>
      </c>
      <c r="G20" s="167" t="s">
        <v>355</v>
      </c>
      <c r="H20" s="2" t="s">
        <v>57</v>
      </c>
      <c r="I20" s="167" t="s">
        <v>355</v>
      </c>
      <c r="J20" s="40">
        <v>50000</v>
      </c>
      <c r="K20" s="40">
        <v>50000</v>
      </c>
      <c r="L20" s="2" t="s">
        <v>57</v>
      </c>
      <c r="M20" s="167" t="s">
        <v>355</v>
      </c>
      <c r="N20" s="167" t="s">
        <v>355</v>
      </c>
      <c r="O20" s="162" t="s">
        <v>328</v>
      </c>
      <c r="P20" s="167" t="s">
        <v>355</v>
      </c>
    </row>
    <row r="21" spans="1:16" ht="263.25" customHeight="1" x14ac:dyDescent="0.2">
      <c r="A21" s="133" t="s">
        <v>239</v>
      </c>
      <c r="B21" s="30" t="s">
        <v>144</v>
      </c>
      <c r="C21" s="30" t="s">
        <v>259</v>
      </c>
      <c r="D21" s="30" t="s">
        <v>80</v>
      </c>
      <c r="E21" s="40">
        <v>300000</v>
      </c>
      <c r="F21" s="115" t="s">
        <v>56</v>
      </c>
      <c r="G21" s="167" t="s">
        <v>355</v>
      </c>
      <c r="H21" s="2" t="s">
        <v>57</v>
      </c>
      <c r="I21" s="167" t="s">
        <v>355</v>
      </c>
      <c r="J21" s="40">
        <v>300000</v>
      </c>
      <c r="K21" s="40">
        <v>237000</v>
      </c>
      <c r="L21" s="2" t="s">
        <v>57</v>
      </c>
      <c r="M21" s="167" t="s">
        <v>355</v>
      </c>
      <c r="N21" s="167" t="s">
        <v>355</v>
      </c>
      <c r="O21" s="168" t="s">
        <v>296</v>
      </c>
      <c r="P21" s="167" t="s">
        <v>355</v>
      </c>
    </row>
    <row r="22" spans="1:16" ht="141.75" customHeight="1" x14ac:dyDescent="0.2">
      <c r="A22" s="133" t="s">
        <v>240</v>
      </c>
      <c r="B22" s="30" t="s">
        <v>145</v>
      </c>
      <c r="C22" s="30" t="s">
        <v>260</v>
      </c>
      <c r="D22" s="30" t="s">
        <v>80</v>
      </c>
      <c r="E22" s="40">
        <v>650000</v>
      </c>
      <c r="F22" s="115" t="s">
        <v>56</v>
      </c>
      <c r="G22" s="167" t="s">
        <v>355</v>
      </c>
      <c r="H22" s="2" t="s">
        <v>57</v>
      </c>
      <c r="I22" s="167" t="s">
        <v>355</v>
      </c>
      <c r="J22" s="40">
        <v>650000</v>
      </c>
      <c r="K22" s="167" t="s">
        <v>355</v>
      </c>
      <c r="L22" s="167" t="s">
        <v>355</v>
      </c>
      <c r="M22" s="167" t="s">
        <v>355</v>
      </c>
      <c r="N22" s="167" t="s">
        <v>355</v>
      </c>
      <c r="O22" s="168" t="s">
        <v>329</v>
      </c>
      <c r="P22" s="167" t="s">
        <v>355</v>
      </c>
    </row>
    <row r="23" spans="1:16" ht="171" customHeight="1" x14ac:dyDescent="0.2">
      <c r="A23" s="133" t="s">
        <v>241</v>
      </c>
      <c r="B23" s="30" t="s">
        <v>146</v>
      </c>
      <c r="C23" s="30" t="s">
        <v>261</v>
      </c>
      <c r="D23" s="30" t="s">
        <v>80</v>
      </c>
      <c r="E23" s="40">
        <v>200000</v>
      </c>
      <c r="F23" s="115" t="s">
        <v>56</v>
      </c>
      <c r="G23" s="167" t="s">
        <v>355</v>
      </c>
      <c r="H23" s="2" t="s">
        <v>57</v>
      </c>
      <c r="I23" s="167" t="s">
        <v>355</v>
      </c>
      <c r="J23" s="40">
        <v>200000</v>
      </c>
      <c r="K23" s="167" t="s">
        <v>355</v>
      </c>
      <c r="L23" s="167" t="s">
        <v>355</v>
      </c>
      <c r="M23" s="167" t="s">
        <v>355</v>
      </c>
      <c r="N23" s="167" t="s">
        <v>355</v>
      </c>
      <c r="O23" s="33"/>
      <c r="P23" s="167" t="s">
        <v>355</v>
      </c>
    </row>
    <row r="24" spans="1:16" ht="141.75" customHeight="1" x14ac:dyDescent="0.2">
      <c r="A24" s="133" t="s">
        <v>242</v>
      </c>
      <c r="B24" s="30" t="s">
        <v>147</v>
      </c>
      <c r="C24" s="30" t="s">
        <v>262</v>
      </c>
      <c r="D24" s="30" t="s">
        <v>80</v>
      </c>
      <c r="E24" s="40">
        <v>100000</v>
      </c>
      <c r="F24" s="115" t="s">
        <v>56</v>
      </c>
      <c r="G24" s="167" t="s">
        <v>355</v>
      </c>
      <c r="H24" s="2" t="s">
        <v>57</v>
      </c>
      <c r="I24" s="167" t="s">
        <v>355</v>
      </c>
      <c r="J24" s="40">
        <v>100000</v>
      </c>
      <c r="K24" s="40">
        <v>100000</v>
      </c>
      <c r="L24" s="2" t="s">
        <v>57</v>
      </c>
      <c r="M24" s="167" t="s">
        <v>355</v>
      </c>
      <c r="N24" s="167" t="s">
        <v>355</v>
      </c>
      <c r="O24" s="168" t="s">
        <v>330</v>
      </c>
      <c r="P24" s="167" t="s">
        <v>355</v>
      </c>
    </row>
    <row r="25" spans="1:16" ht="141.75" customHeight="1" x14ac:dyDescent="0.2">
      <c r="A25" s="135" t="s">
        <v>243</v>
      </c>
      <c r="B25" s="30" t="s">
        <v>148</v>
      </c>
      <c r="C25" s="30" t="s">
        <v>262</v>
      </c>
      <c r="D25" s="30" t="s">
        <v>80</v>
      </c>
      <c r="E25" s="40">
        <v>100000</v>
      </c>
      <c r="F25" s="115" t="s">
        <v>56</v>
      </c>
      <c r="G25" s="167" t="s">
        <v>355</v>
      </c>
      <c r="H25" s="2" t="s">
        <v>57</v>
      </c>
      <c r="I25" s="167" t="s">
        <v>355</v>
      </c>
      <c r="J25" s="118">
        <v>100000</v>
      </c>
      <c r="K25" s="91" t="s">
        <v>355</v>
      </c>
      <c r="L25" s="2" t="s">
        <v>57</v>
      </c>
      <c r="M25" s="167" t="s">
        <v>355</v>
      </c>
      <c r="N25" s="167" t="s">
        <v>355</v>
      </c>
      <c r="O25" s="168" t="s">
        <v>330</v>
      </c>
      <c r="P25" s="167" t="s">
        <v>355</v>
      </c>
    </row>
  </sheetData>
  <mergeCells count="15">
    <mergeCell ref="A1:P1"/>
    <mergeCell ref="A2:P2"/>
    <mergeCell ref="A3:P3"/>
    <mergeCell ref="A7:A8"/>
    <mergeCell ref="B7:B8"/>
    <mergeCell ref="C7:C8"/>
    <mergeCell ref="D7:D8"/>
    <mergeCell ref="E7:E8"/>
    <mergeCell ref="F7:F8"/>
    <mergeCell ref="G7:H7"/>
    <mergeCell ref="I7:I8"/>
    <mergeCell ref="J7:K7"/>
    <mergeCell ref="L7:N7"/>
    <mergeCell ref="O7:O8"/>
    <mergeCell ref="P7:P8"/>
  </mergeCells>
  <phoneticPr fontId="2" type="noConversion"/>
  <pageMargins left="0.19685039370078741" right="0.19685039370078741" top="0.98425196850393704" bottom="0.39370078740157483" header="0.31496062992125984" footer="0.31496062992125984"/>
  <pageSetup paperSize="9" scale="85" firstPageNumber="26" orientation="landscape" useFirstPageNumber="1" r:id="rId1"/>
  <headerFooter>
    <oddFooter>&amp;R&amp;"TH SarabunPSK,ธรรมดา"&amp;12&amp;P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topLeftCell="A2" zoomScaleNormal="100" workbookViewId="0">
      <selection activeCell="D13" sqref="D13"/>
    </sheetView>
  </sheetViews>
  <sheetFormatPr defaultColWidth="9.125" defaultRowHeight="24" x14ac:dyDescent="0.2"/>
  <cols>
    <col min="1" max="1" width="4.125" style="13" customWidth="1"/>
    <col min="2" max="2" width="25.5" style="9" customWidth="1"/>
    <col min="3" max="3" width="19.875" style="9" bestFit="1" customWidth="1"/>
    <col min="4" max="4" width="10" style="9" customWidth="1"/>
    <col min="5" max="5" width="10.375" style="8" customWidth="1"/>
    <col min="6" max="6" width="9.875" style="12" customWidth="1"/>
    <col min="7" max="8" width="5.625" style="5" customWidth="1"/>
    <col min="9" max="9" width="9.625" style="5" customWidth="1"/>
    <col min="10" max="10" width="9.625" style="8" customWidth="1"/>
    <col min="11" max="11" width="9.625" style="85" customWidth="1"/>
    <col min="12" max="12" width="5.875" style="12" customWidth="1"/>
    <col min="13" max="13" width="8.5" style="5" customWidth="1"/>
    <col min="14" max="14" width="5.875" style="5" customWidth="1"/>
    <col min="15" max="15" width="9.625" style="5" customWidth="1"/>
    <col min="16" max="16" width="7.5" style="9" customWidth="1"/>
    <col min="17" max="16384" width="9.125" style="5"/>
  </cols>
  <sheetData>
    <row r="1" spans="1:16" x14ac:dyDescent="0.2">
      <c r="A1" s="208" t="s">
        <v>133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6" x14ac:dyDescent="0.2">
      <c r="A2" s="208" t="s">
        <v>354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6" x14ac:dyDescent="0.2">
      <c r="A3" s="208" t="s">
        <v>60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6" x14ac:dyDescent="0.2">
      <c r="A4" s="84"/>
      <c r="B4" s="6" t="s">
        <v>134</v>
      </c>
    </row>
    <row r="5" spans="1:16" ht="32.25" customHeight="1" x14ac:dyDescent="0.2">
      <c r="A5" s="4"/>
      <c r="B5" s="5" t="s">
        <v>74</v>
      </c>
    </row>
    <row r="6" spans="1:16" x14ac:dyDescent="0.2">
      <c r="A6" s="84"/>
      <c r="E6" s="14">
        <f>SUBTOTAL(9,(E10:E38))</f>
        <v>0</v>
      </c>
      <c r="F6" s="86"/>
      <c r="G6" s="16"/>
      <c r="H6" s="16"/>
      <c r="I6" s="16"/>
      <c r="J6" s="14">
        <f t="shared" ref="J6:K6" si="0">SUBTOTAL(9,(J10:J38))</f>
        <v>0</v>
      </c>
      <c r="K6" s="14">
        <f t="shared" si="0"/>
        <v>0</v>
      </c>
      <c r="L6" s="86"/>
    </row>
    <row r="7" spans="1:16" s="19" customFormat="1" ht="48" customHeight="1" x14ac:dyDescent="0.2">
      <c r="A7" s="210" t="s">
        <v>0</v>
      </c>
      <c r="B7" s="209" t="s">
        <v>1</v>
      </c>
      <c r="C7" s="211" t="s">
        <v>20</v>
      </c>
      <c r="D7" s="211" t="s">
        <v>34</v>
      </c>
      <c r="E7" s="213" t="s">
        <v>21</v>
      </c>
      <c r="F7" s="211" t="s">
        <v>22</v>
      </c>
      <c r="G7" s="209" t="s">
        <v>23</v>
      </c>
      <c r="H7" s="209"/>
      <c r="I7" s="211" t="s">
        <v>26</v>
      </c>
      <c r="J7" s="215" t="s">
        <v>2</v>
      </c>
      <c r="K7" s="215"/>
      <c r="L7" s="216" t="s">
        <v>29</v>
      </c>
      <c r="M7" s="216"/>
      <c r="N7" s="216"/>
      <c r="O7" s="211" t="s">
        <v>33</v>
      </c>
      <c r="P7" s="209" t="s">
        <v>3</v>
      </c>
    </row>
    <row r="8" spans="1:16" s="19" customFormat="1" ht="93.75" customHeight="1" x14ac:dyDescent="0.2">
      <c r="A8" s="210"/>
      <c r="B8" s="209"/>
      <c r="C8" s="212"/>
      <c r="D8" s="212"/>
      <c r="E8" s="214"/>
      <c r="F8" s="212"/>
      <c r="G8" s="179" t="s">
        <v>24</v>
      </c>
      <c r="H8" s="179" t="s">
        <v>25</v>
      </c>
      <c r="I8" s="212"/>
      <c r="J8" s="180" t="s">
        <v>27</v>
      </c>
      <c r="K8" s="181" t="s">
        <v>28</v>
      </c>
      <c r="L8" s="182" t="s">
        <v>30</v>
      </c>
      <c r="M8" s="177" t="s">
        <v>31</v>
      </c>
      <c r="N8" s="182" t="s">
        <v>32</v>
      </c>
      <c r="O8" s="212"/>
      <c r="P8" s="209"/>
    </row>
    <row r="9" spans="1:16" x14ac:dyDescent="0.2">
      <c r="A9" s="20" t="s">
        <v>7</v>
      </c>
      <c r="B9" s="21" t="s">
        <v>4</v>
      </c>
      <c r="C9" s="21"/>
      <c r="D9" s="21"/>
      <c r="E9" s="37"/>
      <c r="F9" s="87"/>
      <c r="G9" s="38"/>
      <c r="H9" s="38"/>
      <c r="I9" s="38"/>
      <c r="J9" s="37"/>
      <c r="K9" s="88"/>
      <c r="L9" s="87"/>
      <c r="M9" s="38"/>
      <c r="N9" s="38"/>
      <c r="O9" s="38"/>
      <c r="P9" s="89"/>
    </row>
    <row r="10" spans="1:16" x14ac:dyDescent="0.2">
      <c r="A10" s="44" t="s">
        <v>8</v>
      </c>
      <c r="B10" s="168" t="s">
        <v>355</v>
      </c>
      <c r="C10" s="168" t="s">
        <v>355</v>
      </c>
      <c r="D10" s="168" t="s">
        <v>355</v>
      </c>
      <c r="E10" s="91" t="s">
        <v>355</v>
      </c>
      <c r="F10" s="167" t="s">
        <v>355</v>
      </c>
      <c r="G10" s="167" t="s">
        <v>355</v>
      </c>
      <c r="H10" s="167" t="s">
        <v>355</v>
      </c>
      <c r="I10" s="167" t="s">
        <v>355</v>
      </c>
      <c r="J10" s="167" t="s">
        <v>355</v>
      </c>
      <c r="K10" s="167" t="s">
        <v>355</v>
      </c>
      <c r="L10" s="167" t="s">
        <v>355</v>
      </c>
      <c r="M10" s="167" t="s">
        <v>355</v>
      </c>
      <c r="N10" s="167" t="s">
        <v>355</v>
      </c>
      <c r="O10" s="167" t="s">
        <v>355</v>
      </c>
      <c r="P10" s="167" t="s">
        <v>355</v>
      </c>
    </row>
    <row r="11" spans="1:16" x14ac:dyDescent="0.2">
      <c r="E11" s="106"/>
      <c r="F11" s="106"/>
      <c r="G11" s="106"/>
      <c r="H11" s="106"/>
      <c r="I11" s="106"/>
      <c r="J11" s="106"/>
      <c r="K11" s="106"/>
    </row>
  </sheetData>
  <mergeCells count="15">
    <mergeCell ref="A1:P1"/>
    <mergeCell ref="A2:P2"/>
    <mergeCell ref="A3:P3"/>
    <mergeCell ref="A7:A8"/>
    <mergeCell ref="B7:B8"/>
    <mergeCell ref="C7:C8"/>
    <mergeCell ref="D7:D8"/>
    <mergeCell ref="E7:E8"/>
    <mergeCell ref="F7:F8"/>
    <mergeCell ref="G7:H7"/>
    <mergeCell ref="I7:I8"/>
    <mergeCell ref="J7:K7"/>
    <mergeCell ref="L7:N7"/>
    <mergeCell ref="O7:O8"/>
    <mergeCell ref="P7:P8"/>
  </mergeCells>
  <pageMargins left="0.19685039370078741" right="0.19685039370078741" top="0.98425196850393704" bottom="0.74803149606299213" header="0.31496062992125984" footer="0.31496062992125984"/>
  <pageSetup paperSize="9" scale="85" firstPageNumber="35" orientation="landscape" useFirstPageNumber="1" r:id="rId1"/>
  <headerFooter>
    <oddFooter>&amp;R&amp;"TH SarabunPSK,ธรรมดา"&amp;12&amp;P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8</vt:i4>
      </vt:variant>
    </vt:vector>
  </HeadingPairs>
  <TitlesOfParts>
    <vt:vector size="19" baseType="lpstr">
      <vt:lpstr>สรุปจำนวนโครงการในแผน</vt:lpstr>
      <vt:lpstr>สรุปการติดตามผลการดำเนินงาน</vt:lpstr>
      <vt:lpstr>ยุทธศาสตร์ด้านโครงสร้างพื้นฐาน</vt:lpstr>
      <vt:lpstr>ด้านเศรษฐกิจ</vt:lpstr>
      <vt:lpstr>ด้านคุณภาพชิวิต</vt:lpstr>
      <vt:lpstr>ด้านสิ่งแวดล้อม</vt:lpstr>
      <vt:lpstr>บริหารบ้านเมืองที่ดี</vt:lpstr>
      <vt:lpstr>โครงสร้างพื้นฐาน (เงินสะสม)</vt:lpstr>
      <vt:lpstr>เงินสะสมแผนงานบริหารงานทั่วไป</vt:lpstr>
      <vt:lpstr>เงินอุดหนุนเฉพาะกิจ 66 จ่าย 67</vt:lpstr>
      <vt:lpstr>เงินอุดหนุนเฉพาะกิจ 2567</vt:lpstr>
      <vt:lpstr>ยุทธศาสตร์ด้านโครงสร้างพื้นฐาน!Print_Area</vt:lpstr>
      <vt:lpstr>'โครงสร้างพื้นฐาน (เงินสะสม)'!Print_Titles</vt:lpstr>
      <vt:lpstr>'เงินอุดหนุนเฉพาะกิจ 66 จ่าย 67'!Print_Titles</vt:lpstr>
      <vt:lpstr>ด้านคุณภาพชิวิต!Print_Titles</vt:lpstr>
      <vt:lpstr>ด้านเศรษฐกิจ!Print_Titles</vt:lpstr>
      <vt:lpstr>ด้านสิ่งแวดล้อม!Print_Titles</vt:lpstr>
      <vt:lpstr>บริหารบ้านเมืองที่ดี!Print_Titles</vt:lpstr>
      <vt:lpstr>ยุทธศาสตร์ด้านโครงสร้างพื้นฐาน!Print_Titles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K-COM</cp:lastModifiedBy>
  <cp:lastPrinted>2024-09-10T03:12:34Z</cp:lastPrinted>
  <dcterms:created xsi:type="dcterms:W3CDTF">2020-01-22T04:27:40Z</dcterms:created>
  <dcterms:modified xsi:type="dcterms:W3CDTF">2025-04-01T04:17:53Z</dcterms:modified>
</cp:coreProperties>
</file>